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ate1904="1"/>
  <mc:AlternateContent xmlns:mc="http://schemas.openxmlformats.org/markup-compatibility/2006">
    <mc:Choice Requires="x15">
      <x15ac:absPath xmlns:x15ac="http://schemas.microsoft.com/office/spreadsheetml/2010/11/ac" url="/Users/ackerman/DESY/IceCube Group/HU-DESY MoUs/"/>
    </mc:Choice>
  </mc:AlternateContent>
  <xr:revisionPtr revIDLastSave="0" documentId="8_{F2DC35FA-D2BF-1F49-AA07-5434C05A2A91}" xr6:coauthVersionLast="36" xr6:coauthVersionMax="36" xr10:uidLastSave="{00000000-0000-0000-0000-000000000000}"/>
  <bookViews>
    <workbookView xWindow="6160" yWindow="1600" windowWidth="28800" windowHeight="16400" activeTab="2" xr2:uid="{00000000-000D-0000-FFFF-FFFF00000000}"/>
  </bookViews>
  <sheets>
    <sheet name="DESY SoW" sheetId="4" r:id="rId1"/>
    <sheet name="IceCube M&amp;O" sheetId="3" r:id="rId2"/>
    <sheet name="IceCube Upgrade" sheetId="2" r:id="rId3"/>
  </sheets>
  <calcPr calcId="181029"/>
</workbook>
</file>

<file path=xl/calcChain.xml><?xml version="1.0" encoding="utf-8"?>
<calcChain xmlns="http://schemas.openxmlformats.org/spreadsheetml/2006/main">
  <c r="E38" i="3" l="1"/>
  <c r="F38" i="3"/>
  <c r="G38" i="3"/>
  <c r="H38" i="3"/>
  <c r="I38" i="3"/>
  <c r="J38" i="3"/>
  <c r="K38" i="3"/>
  <c r="J37" i="3"/>
  <c r="I37" i="3"/>
  <c r="H37" i="3"/>
  <c r="G37" i="3"/>
  <c r="F37" i="3"/>
  <c r="E37" i="3"/>
  <c r="I35" i="3"/>
  <c r="F35" i="3"/>
  <c r="E35" i="3"/>
  <c r="K35" i="3"/>
  <c r="I27" i="3"/>
  <c r="H27" i="3"/>
  <c r="G27" i="3"/>
  <c r="F27" i="3"/>
  <c r="E27" i="3"/>
  <c r="J25" i="3"/>
  <c r="I25" i="3"/>
  <c r="H25" i="3"/>
  <c r="G25" i="3"/>
  <c r="F25" i="3"/>
  <c r="E25" i="3"/>
  <c r="I23" i="3"/>
  <c r="J23" i="3"/>
  <c r="K23" i="3" s="1"/>
  <c r="H23" i="3"/>
  <c r="G23" i="3"/>
  <c r="F23" i="3"/>
  <c r="E23" i="3"/>
  <c r="J19" i="3"/>
  <c r="I19" i="3"/>
  <c r="H19" i="3"/>
  <c r="G19" i="3"/>
  <c r="F19" i="3"/>
  <c r="E19" i="3"/>
  <c r="J16" i="3"/>
  <c r="I16" i="3"/>
  <c r="H16" i="3"/>
  <c r="G16" i="3"/>
  <c r="F16" i="3"/>
  <c r="E16" i="3"/>
  <c r="J11" i="3"/>
  <c r="I11" i="3"/>
  <c r="H11" i="3"/>
  <c r="G11" i="3"/>
  <c r="F11" i="3"/>
  <c r="E11" i="3"/>
  <c r="J8" i="3"/>
  <c r="I8" i="3"/>
  <c r="H8" i="3"/>
  <c r="G8" i="3"/>
  <c r="F8" i="3"/>
  <c r="E8" i="3"/>
  <c r="J4" i="3"/>
  <c r="I4" i="3"/>
  <c r="H4" i="3"/>
  <c r="G4" i="3"/>
  <c r="F4" i="3"/>
  <c r="E4" i="3"/>
  <c r="K36" i="3"/>
  <c r="K34" i="3"/>
  <c r="K33" i="3"/>
  <c r="K32" i="3"/>
  <c r="K31" i="3"/>
  <c r="K30" i="3"/>
  <c r="K29" i="3"/>
  <c r="K28" i="3"/>
  <c r="K26" i="3"/>
  <c r="K24" i="3"/>
  <c r="K22" i="3"/>
  <c r="K21" i="3"/>
  <c r="K20" i="3"/>
  <c r="K18" i="3"/>
  <c r="K17" i="3"/>
  <c r="K15" i="3"/>
  <c r="K14" i="3"/>
  <c r="K13" i="3"/>
  <c r="K12" i="3"/>
  <c r="K10" i="3"/>
  <c r="K9" i="3"/>
  <c r="K7" i="3"/>
  <c r="K6" i="3"/>
  <c r="K5" i="3"/>
  <c r="K3" i="3"/>
  <c r="K37" i="3" l="1"/>
  <c r="K27" i="3"/>
  <c r="K25" i="3"/>
  <c r="K19" i="3"/>
  <c r="K16" i="3"/>
  <c r="K11" i="3"/>
  <c r="K8" i="3"/>
  <c r="K4" i="3"/>
  <c r="K26" i="2"/>
  <c r="K25" i="2"/>
  <c r="K24" i="2"/>
  <c r="K23" i="2"/>
  <c r="K22" i="2"/>
  <c r="K21" i="2"/>
  <c r="K20" i="2"/>
  <c r="K19" i="2"/>
  <c r="K18" i="2"/>
  <c r="K17" i="2"/>
  <c r="J27" i="2"/>
  <c r="I27" i="2"/>
  <c r="H27" i="2"/>
  <c r="G27" i="2"/>
  <c r="F27" i="2"/>
  <c r="E27" i="2"/>
  <c r="K15" i="2"/>
  <c r="K14" i="2"/>
  <c r="K16" i="2"/>
  <c r="J16" i="2"/>
  <c r="I16" i="2"/>
  <c r="H16" i="2"/>
  <c r="G16" i="2"/>
  <c r="F16" i="2"/>
  <c r="E16" i="2"/>
  <c r="J13" i="2"/>
  <c r="I13" i="2"/>
  <c r="H13" i="2"/>
  <c r="G13" i="2"/>
  <c r="F13" i="2"/>
  <c r="E13" i="2"/>
  <c r="K12" i="2"/>
  <c r="K13" i="2" s="1"/>
  <c r="K10" i="2"/>
  <c r="K9" i="2"/>
  <c r="K11" i="2" s="1"/>
  <c r="J11" i="2"/>
  <c r="I11" i="2"/>
  <c r="H11" i="2"/>
  <c r="G11" i="2"/>
  <c r="F11" i="2"/>
  <c r="E11" i="2"/>
  <c r="K7" i="2"/>
  <c r="K6" i="2"/>
  <c r="K8" i="2"/>
  <c r="J8" i="2"/>
  <c r="I8" i="2"/>
  <c r="H8" i="2"/>
  <c r="G8" i="2"/>
  <c r="F8" i="2"/>
  <c r="E8" i="2"/>
  <c r="F5" i="2"/>
  <c r="G5" i="2"/>
  <c r="G28" i="2" s="1"/>
  <c r="H5" i="2"/>
  <c r="I5" i="2"/>
  <c r="J5" i="2"/>
  <c r="K5" i="2"/>
  <c r="E5" i="2"/>
  <c r="K4" i="2"/>
  <c r="K3" i="2"/>
  <c r="K28" i="2" l="1"/>
  <c r="J28" i="2"/>
  <c r="F28" i="2"/>
  <c r="I28" i="2"/>
  <c r="E28" i="2"/>
  <c r="H28" i="2"/>
  <c r="K27" i="2"/>
</calcChain>
</file>

<file path=xl/sharedStrings.xml><?xml version="1.0" encoding="utf-8"?>
<sst xmlns="http://schemas.openxmlformats.org/spreadsheetml/2006/main" count="248" uniqueCount="191">
  <si>
    <t>Labor Cat.</t>
  </si>
  <si>
    <t>Names</t>
  </si>
  <si>
    <t>WBS L3</t>
  </si>
  <si>
    <t>Tasks</t>
  </si>
  <si>
    <t>WBS 1.1</t>
  </si>
  <si>
    <t>WBS 1.2</t>
  </si>
  <si>
    <t>WBS 1.3</t>
  </si>
  <si>
    <t>WBS 1.4</t>
  </si>
  <si>
    <t>WBS 1.5</t>
  </si>
  <si>
    <t>WBS 1.6</t>
  </si>
  <si>
    <t>Grand Total</t>
  </si>
  <si>
    <t>Project Office</t>
  </si>
  <si>
    <t>Enhanced Hot Water Drill</t>
  </si>
  <si>
    <t>Deep Ice Sensor Modules</t>
  </si>
  <si>
    <t>Comms, Power, and Timing</t>
  </si>
  <si>
    <t>Characterization &amp; Calibration</t>
  </si>
  <si>
    <t>M&amp;O Data Systems Integ.</t>
  </si>
  <si>
    <t>KE</t>
  </si>
  <si>
    <t>KOWALSKI, MAREK</t>
  </si>
  <si>
    <t>KOWALSKI, MAREK total</t>
  </si>
  <si>
    <t>KARG, TIMO</t>
  </si>
  <si>
    <t>L2 manager</t>
  </si>
  <si>
    <t>mDOM</t>
  </si>
  <si>
    <t>Production preparation</t>
  </si>
  <si>
    <t xml:space="preserve">SC </t>
  </si>
  <si>
    <t>BLOT, SUMMER</t>
  </si>
  <si>
    <t>Array Calibration</t>
  </si>
  <si>
    <t>L3 manager</t>
  </si>
  <si>
    <t>Characterization &amp; testing</t>
  </si>
  <si>
    <t>BLOT, SUMMER Total</t>
  </si>
  <si>
    <t>MA, WING YAN</t>
  </si>
  <si>
    <t>Simulation Software</t>
  </si>
  <si>
    <t>Simulation production, low-energy reconstruction (incl. new sensor designs)</t>
  </si>
  <si>
    <t>MA, WING YAN Total</t>
  </si>
  <si>
    <t>SATALECKA, KONSTANCJA</t>
  </si>
  <si>
    <t>LOM</t>
  </si>
  <si>
    <t>SATALECKA, KONSTANCJA Total</t>
  </si>
  <si>
    <t>GR</t>
  </si>
  <si>
    <t>TRETTIN, ALEXANDER</t>
  </si>
  <si>
    <t>BROSTEAN-KAISER, JANNES</t>
  </si>
  <si>
    <t>WOM</t>
  </si>
  <si>
    <t>DESY GR Total</t>
  </si>
  <si>
    <t>TE</t>
  </si>
  <si>
    <t>KOSSATZ, MARKO</t>
  </si>
  <si>
    <t>Firmware development</t>
  </si>
  <si>
    <t>Ice Comms Module</t>
  </si>
  <si>
    <t>Field Hub</t>
  </si>
  <si>
    <t>KRETZSCHMANN, AXEL</t>
  </si>
  <si>
    <t>DAQ electronics, analog front-end</t>
  </si>
  <si>
    <t>SCHUST, MATTHIAS</t>
  </si>
  <si>
    <t>Development of production tools and procedures</t>
  </si>
  <si>
    <t>SULANKE, KARL-HEINZ</t>
  </si>
  <si>
    <t>Mainboard development</t>
  </si>
  <si>
    <t>Hardware development</t>
  </si>
  <si>
    <t>DESY EN Total</t>
  </si>
  <si>
    <t>DESY Total</t>
  </si>
  <si>
    <t>Special devices</t>
  </si>
  <si>
    <t>Low-energy reconstruction (incl. new sensor designs)</t>
  </si>
  <si>
    <r>
      <t>KARG, TIMO</t>
    </r>
    <r>
      <rPr>
        <sz val="11"/>
        <color rgb="FF000000"/>
        <rFont val="Helvetica Neue"/>
        <family val="2"/>
        <scheme val="minor"/>
      </rPr>
      <t xml:space="preserve"> </t>
    </r>
    <r>
      <rPr>
        <b/>
        <sz val="11"/>
        <color rgb="FF000000"/>
        <rFont val="Helvetica Neue"/>
        <family val="2"/>
        <scheme val="minor"/>
      </rPr>
      <t>Total</t>
    </r>
  </si>
  <si>
    <t>WBS 2.1</t>
  </si>
  <si>
    <t>WBS 2.2</t>
  </si>
  <si>
    <t>WBS 2.3</t>
  </si>
  <si>
    <t>WBS 2.4</t>
  </si>
  <si>
    <t>WBS 2.5</t>
  </si>
  <si>
    <t>WBS 2.6</t>
  </si>
  <si>
    <t>Program Coordination</t>
  </si>
  <si>
    <t>Detector Maintenance &amp; Operations</t>
  </si>
  <si>
    <t xml:space="preserve">Computing &amp; Data Management </t>
  </si>
  <si>
    <t xml:space="preserve">Data Processing &amp; Simulation </t>
  </si>
  <si>
    <t>Software</t>
  </si>
  <si>
    <t>Calibration</t>
  </si>
  <si>
    <t>Administration</t>
  </si>
  <si>
    <t>ExecCom member</t>
  </si>
  <si>
    <t>ACKERMANN, MARKUS</t>
  </si>
  <si>
    <t xml:space="preserve">PubCom chair </t>
  </si>
  <si>
    <t>Central Computing Resources</t>
  </si>
  <si>
    <t>DESY TIER-1 coordination</t>
  </si>
  <si>
    <t>ACKERMANN, MARKUS Total </t>
  </si>
  <si>
    <t>Engineering and R&amp;D Support</t>
  </si>
  <si>
    <t>Online Filter (PNF)</t>
  </si>
  <si>
    <t>TFT Board Member</t>
  </si>
  <si>
    <t xml:space="preserve">FRANCKOWIAK, ANNA </t>
  </si>
  <si>
    <t>Real-time Alerts</t>
  </si>
  <si>
    <t>Realtime oversight committee member</t>
  </si>
  <si>
    <t>FRANCKOWIAK, ANNA Total</t>
  </si>
  <si>
    <t>Detector Calibration</t>
  </si>
  <si>
    <t>Calibration co-chair</t>
  </si>
  <si>
    <t xml:space="preserve">         </t>
  </si>
  <si>
    <t>Member of ICC</t>
  </si>
  <si>
    <t>VAN SANTEN, JAKOB</t>
  </si>
  <si>
    <t>Simulation Soft­ware</t>
  </si>
  <si>
    <t>Software package maintenance</t>
  </si>
  <si>
    <t>Cascade WG co-chair</t>
  </si>
  <si>
    <t>VAN SANTEN, JAKOB Total </t>
  </si>
  <si>
    <t>Reconstruction</t>
  </si>
  <si>
    <t>RAUCH, LUDWIG</t>
  </si>
  <si>
    <t>Optical follow-up program maintenance</t>
  </si>
  <si>
    <t>RAUCH, LUDWIG Total</t>
  </si>
  <si>
    <t>DESY SC</t>
  </si>
  <si>
    <t>Detector Monitoring</t>
  </si>
  <si>
    <t>Online data stream maintenance</t>
  </si>
  <si>
    <t>Education and Outreach</t>
  </si>
  <si>
    <t>Organization of IceCube master classes at DESY</t>
  </si>
  <si>
    <t>HUBER, THOMAS</t>
  </si>
  <si>
    <t>Surface detectors</t>
  </si>
  <si>
    <t>BRADASCIO, FEDERICA</t>
  </si>
  <si>
    <t>Spline MPE improvements</t>
  </si>
  <si>
    <t>STEIN, ROBERT</t>
  </si>
  <si>
    <t>Collaboration toolkit for stacking analysis</t>
  </si>
  <si>
    <t>STACHURSKA, JULIANA</t>
  </si>
  <si>
    <t>DESY GR</t>
  </si>
  <si>
    <t>DESY IT</t>
  </si>
  <si>
    <t>European Data Center -Distributed Computing, Labor</t>
  </si>
  <si>
    <t>DESY IT Total</t>
  </si>
  <si>
    <t>Analysis coordinator</t>
  </si>
  <si>
    <r>
      <t>KARG, TIMO</t>
    </r>
    <r>
      <rPr>
        <sz val="11"/>
        <color rgb="FF000000"/>
        <rFont val="Helvetica Neue (Body)_x0000_"/>
      </rPr>
      <t xml:space="preserve"> </t>
    </r>
    <r>
      <rPr>
        <b/>
        <sz val="11"/>
        <color rgb="FF000000"/>
        <rFont val="Helvetica Neue (Body)_x0000_"/>
      </rPr>
      <t>Total</t>
    </r>
  </si>
  <si>
    <r>
      <t>DESY SC</t>
    </r>
    <r>
      <rPr>
        <sz val="11"/>
        <color rgb="FF000000"/>
        <rFont val="Helvetica Neue (Body)_x0000_"/>
      </rPr>
      <t xml:space="preserve"> </t>
    </r>
    <r>
      <rPr>
        <b/>
        <sz val="11"/>
        <color rgb="FF000000"/>
        <rFont val="Helvetica Neue (Body)_x0000_"/>
      </rPr>
      <t>Total</t>
    </r>
  </si>
  <si>
    <t>ICC member</t>
  </si>
  <si>
    <t>Surface electronics</t>
  </si>
  <si>
    <t>IceCube Institutional Memorandum Of Understanding (MOU)</t>
  </si>
  <si>
    <t>Scope of Work</t>
  </si>
  <si>
    <t>DESY-Zeuthen</t>
  </si>
  <si>
    <t xml:space="preserve">Markus Ackermann (PI) </t>
  </si>
  <si>
    <r>
      <t>Ph.D Scientists</t>
    </r>
    <r>
      <rPr>
        <sz val="12"/>
        <color rgb="FF000000"/>
        <rFont val="Helvetica Neue"/>
        <family val="2"/>
        <scheme val="minor"/>
      </rPr>
      <t xml:space="preserve"> (Faculty (incl. retired)   Scientist/Post Doc   Grads</t>
    </r>
    <r>
      <rPr>
        <sz val="12"/>
        <color indexed="8"/>
        <rFont val="Helvetica Neue"/>
        <family val="2"/>
        <scheme val="minor"/>
      </rPr>
      <t>):</t>
    </r>
    <r>
      <rPr>
        <b/>
        <sz val="12"/>
        <color indexed="8"/>
        <rFont val="Helvetica Neue"/>
        <family val="2"/>
        <scheme val="minor"/>
      </rPr>
      <t xml:space="preserve">      10 </t>
    </r>
    <r>
      <rPr>
        <sz val="12"/>
        <color indexed="8"/>
        <rFont val="Helvetica Neue"/>
        <family val="2"/>
        <scheme val="minor"/>
      </rPr>
      <t>(5 5 10)</t>
    </r>
  </si>
  <si>
    <t>Position</t>
  </si>
  <si>
    <t>Name</t>
  </si>
  <si>
    <t>Comments</t>
  </si>
  <si>
    <t>Faculty</t>
  </si>
  <si>
    <t>Marek Kowalski</t>
  </si>
  <si>
    <t>Analysis topics</t>
  </si>
  <si>
    <t>Neutrino astronomy division head, neutrino oscillations,  high-energy neutrinos from SNe</t>
  </si>
  <si>
    <t>Markus Ackermann</t>
  </si>
  <si>
    <t>Elisa Bernardini</t>
  </si>
  <si>
    <t>Anna Frankowiack</t>
  </si>
  <si>
    <t>Timo Karg</t>
  </si>
  <si>
    <t>Properties and origin of cosmic neutrinos</t>
  </si>
  <si>
    <t>Gamma-ray follow-up of neutrino transients</t>
  </si>
  <si>
    <t>Neutrino transients, multi-wavelength follow-up programs</t>
  </si>
  <si>
    <t>Cosmic ray physics, optical module and surface detector R&amp;D</t>
  </si>
  <si>
    <t>Retired faculty</t>
  </si>
  <si>
    <t>Christian Spiering</t>
  </si>
  <si>
    <t>Hermann Kolanoski</t>
  </si>
  <si>
    <t>GNN board member</t>
  </si>
  <si>
    <t>Cosmic ray physics</t>
  </si>
  <si>
    <t>honorary member, no M&amp;O fee</t>
  </si>
  <si>
    <t>Summer Blot</t>
  </si>
  <si>
    <t>Wing Yan Ma</t>
  </si>
  <si>
    <t>Jakob van Santen</t>
  </si>
  <si>
    <t>Konstancja Satalecka</t>
  </si>
  <si>
    <t>Ludwig Rauch</t>
  </si>
  <si>
    <t>Deep Core/IceCube upgrade</t>
  </si>
  <si>
    <t>IceCube upgrade/Neutrino oscillation</t>
  </si>
  <si>
    <t>Simulation production, Software maintenance, optical follow-up of neutrinos</t>
  </si>
  <si>
    <t xml:space="preserve"> IceCube / MAGIC joint science </t>
  </si>
  <si>
    <t>Optical follow-up with ZTF</t>
  </si>
  <si>
    <t>Constraints on oscillation parameters</t>
  </si>
  <si>
    <t xml:space="preserve"> Low-energy reconstruction</t>
  </si>
  <si>
    <t xml:space="preserve">Neutrinos from SNe </t>
  </si>
  <si>
    <t>Gamma-ray follow-up observations</t>
  </si>
  <si>
    <t>Observations with ZTF and IceCube</t>
  </si>
  <si>
    <t>Flavor ratio constraints from tau neutrino identification</t>
  </si>
  <si>
    <t>Probe for SPICE hole to measure UV optical properties</t>
  </si>
  <si>
    <t xml:space="preserve">Development of a prototype scintillator station for IceTop </t>
  </si>
  <si>
    <t>Correlation of neutrinos with Fermi LAT sources</t>
  </si>
  <si>
    <t>Multiwavelength searches for counterparts of neutrino transients</t>
  </si>
  <si>
    <t>Search for high-energy neutrinos from a sample of SNe</t>
  </si>
  <si>
    <t>Search for coincidences between neutrino and gamma-ray transients</t>
  </si>
  <si>
    <t>Correlation searches for neutrinos from AGN</t>
  </si>
  <si>
    <t>Federica Bradascio</t>
  </si>
  <si>
    <t>Origin of astrophysical neutrinos</t>
  </si>
  <si>
    <t>Gamma-ray follow-up program, transient neutrino sources</t>
  </si>
  <si>
    <t>Thomas Kintscher</t>
  </si>
  <si>
    <t>Juliana Stachurska</t>
  </si>
  <si>
    <t>Identification of tau neutrinos, Neutrino spectrum and flavor fits</t>
  </si>
  <si>
    <t>Neutrinos from SNe</t>
  </si>
  <si>
    <t>Neutrino transients</t>
  </si>
  <si>
    <t>Optical sensor R&amp;D, calibration</t>
  </si>
  <si>
    <t>Scintillator prototypes for IceTop</t>
  </si>
  <si>
    <t xml:space="preserve">Robert Stein </t>
  </si>
  <si>
    <t xml:space="preserve">Nora Linn Strotjohann  </t>
  </si>
  <si>
    <t xml:space="preserve">Brostean-Kaiser Jannes </t>
  </si>
  <si>
    <t>Huber Thomas</t>
  </si>
  <si>
    <t>Garappa Simone</t>
  </si>
  <si>
    <t xml:space="preserve">Scientists and Post Docs </t>
  </si>
  <si>
    <t>Ph.D. Students</t>
  </si>
  <si>
    <t xml:space="preserve">Neutrino transients </t>
  </si>
  <si>
    <t>Alexander Trettin</t>
  </si>
  <si>
    <t>Benjamin Bastian</t>
  </si>
  <si>
    <t>Oscillation physics / Deep Core</t>
  </si>
  <si>
    <t>TBD</t>
  </si>
  <si>
    <t>WOM R&amp;D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</si>
</sst>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0"/>
      <color indexed="8"/>
      <name val="Helvetica Neue"/>
    </font>
    <font>
      <sz val="10"/>
      <color indexed="8"/>
      <name val="Helvetica Neue"/>
      <family val="2"/>
      <scheme val="minor"/>
    </font>
    <font>
      <b/>
      <sz val="11"/>
      <color rgb="FF000000"/>
      <name val="Helvetica Neue"/>
      <family val="2"/>
      <scheme val="minor"/>
    </font>
    <font>
      <sz val="11"/>
      <color rgb="FF0000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b/>
      <sz val="11"/>
      <color rgb="FF000000"/>
      <name val="Helvetica Neue (Body)_x0000_"/>
    </font>
    <font>
      <sz val="11"/>
      <color rgb="FF000000"/>
      <name val="Helvetica Neue (Body)_x0000_"/>
    </font>
    <font>
      <sz val="11"/>
      <color indexed="8"/>
      <name val="Helvetica Neue (Body)_x0000_"/>
    </font>
    <font>
      <sz val="11"/>
      <color indexed="8"/>
      <name val="Helvetica Neue"/>
      <family val="2"/>
    </font>
    <font>
      <b/>
      <sz val="16"/>
      <color indexed="8"/>
      <name val="Helvetica Neue"/>
      <family val="2"/>
    </font>
    <font>
      <sz val="12"/>
      <color indexed="8"/>
      <name val="Times New Roman"/>
      <family val="1"/>
    </font>
    <font>
      <b/>
      <sz val="16"/>
      <color indexed="8"/>
      <name val="Helvetica Neue"/>
      <family val="2"/>
      <scheme val="minor"/>
    </font>
    <font>
      <b/>
      <sz val="12"/>
      <color rgb="FF000000"/>
      <name val="Helvetica Neue"/>
      <family val="2"/>
      <scheme val="minor"/>
    </font>
    <font>
      <sz val="12"/>
      <color rgb="FF000000"/>
      <name val="Helvetica Neue"/>
      <family val="2"/>
      <scheme val="minor"/>
    </font>
    <font>
      <sz val="12"/>
      <color indexed="8"/>
      <name val="Helvetica Neue"/>
      <family val="2"/>
      <scheme val="minor"/>
    </font>
    <font>
      <b/>
      <sz val="12"/>
      <color indexed="8"/>
      <name val="Helvetica Neue"/>
      <family val="2"/>
      <scheme val="minor"/>
    </font>
    <font>
      <sz val="12"/>
      <color rgb="FF0070C0"/>
      <name val="Times New Roman"/>
      <family val="1"/>
    </font>
    <font>
      <b/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3FFC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9FFB4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3">
    <xf numFmtId="0" fontId="0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 indent="3"/>
    </xf>
    <xf numFmtId="0" fontId="16" fillId="0" borderId="0" xfId="0" applyFont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5" fillId="5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5" fillId="4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top" wrapText="1"/>
    </xf>
    <xf numFmtId="0" fontId="5" fillId="7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vertical="top" wrapText="1"/>
    </xf>
    <xf numFmtId="0" fontId="5" fillId="5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top" wrapText="1"/>
    </xf>
    <xf numFmtId="164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F7F7F"/>
      <rgbColor rgb="FFECECEC"/>
      <rgbColor rgb="FFE7EAF4"/>
      <rgbColor rgb="FFC3FFC1"/>
      <rgbColor rgb="FFCDD4E9"/>
      <rgbColor rgb="FFCCFFCC"/>
      <rgbColor rgb="FFFFFFFF"/>
      <rgbColor rgb="FFB9FFB4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F2D2-A1CB-A94A-8B6A-6E3D715CD171}">
  <dimension ref="A1:E35"/>
  <sheetViews>
    <sheetView workbookViewId="0">
      <selection activeCell="D8" sqref="D8"/>
    </sheetView>
  </sheetViews>
  <sheetFormatPr baseColWidth="10" defaultRowHeight="14"/>
  <cols>
    <col min="1" max="1" width="17.33203125" style="18" customWidth="1"/>
    <col min="2" max="2" width="22.83203125" style="18" customWidth="1"/>
    <col min="3" max="3" width="43.33203125" style="18" customWidth="1"/>
    <col min="4" max="4" width="43.1640625" style="18" customWidth="1"/>
    <col min="5" max="5" width="27.1640625" style="18" customWidth="1"/>
    <col min="6" max="16384" width="10.83203125" style="18"/>
  </cols>
  <sheetData>
    <row r="1" spans="1:5" ht="20">
      <c r="A1" s="20" t="s">
        <v>119</v>
      </c>
      <c r="B1" s="20"/>
      <c r="C1" s="20"/>
      <c r="D1" s="20"/>
      <c r="E1" s="20"/>
    </row>
    <row r="2" spans="1:5" ht="20">
      <c r="A2" s="20" t="s">
        <v>120</v>
      </c>
      <c r="B2" s="20"/>
      <c r="C2" s="20"/>
      <c r="D2" s="20"/>
      <c r="E2" s="20"/>
    </row>
    <row r="3" spans="1:5">
      <c r="A3" s="19"/>
      <c r="B3" s="19"/>
      <c r="C3" s="19"/>
      <c r="D3" s="19"/>
      <c r="E3" s="19"/>
    </row>
    <row r="4" spans="1:5" ht="20">
      <c r="A4" s="30" t="s">
        <v>121</v>
      </c>
      <c r="B4" s="31"/>
      <c r="C4" s="31"/>
      <c r="D4" s="31"/>
      <c r="E4" s="32"/>
    </row>
    <row r="5" spans="1:5" ht="16">
      <c r="A5" s="33" t="s">
        <v>122</v>
      </c>
      <c r="B5" s="34"/>
      <c r="C5" s="34"/>
      <c r="D5" s="34"/>
      <c r="E5" s="35"/>
    </row>
    <row r="6" spans="1:5" ht="16">
      <c r="A6" s="36" t="s">
        <v>123</v>
      </c>
      <c r="B6" s="37"/>
      <c r="C6" s="37"/>
      <c r="D6" s="37"/>
      <c r="E6" s="38"/>
    </row>
    <row r="7" spans="1:5" ht="16">
      <c r="A7" s="21"/>
    </row>
    <row r="8" spans="1:5" ht="15">
      <c r="A8" s="39" t="s">
        <v>124</v>
      </c>
      <c r="B8" s="39" t="s">
        <v>125</v>
      </c>
      <c r="C8" s="39"/>
      <c r="D8" s="40" t="s">
        <v>129</v>
      </c>
      <c r="E8" s="40" t="s">
        <v>126</v>
      </c>
    </row>
    <row r="9" spans="1:5" ht="30">
      <c r="A9" s="25" t="s">
        <v>127</v>
      </c>
      <c r="B9" s="28" t="s">
        <v>128</v>
      </c>
      <c r="C9" s="28" t="s">
        <v>130</v>
      </c>
      <c r="D9" s="28"/>
      <c r="E9" s="28"/>
    </row>
    <row r="10" spans="1:5" ht="15">
      <c r="A10" s="26"/>
      <c r="B10" s="29" t="s">
        <v>131</v>
      </c>
      <c r="C10" s="29" t="s">
        <v>135</v>
      </c>
      <c r="D10" s="29"/>
      <c r="E10" s="29"/>
    </row>
    <row r="11" spans="1:5" ht="15">
      <c r="A11" s="26"/>
      <c r="B11" s="29" t="s">
        <v>132</v>
      </c>
      <c r="C11" s="29" t="s">
        <v>136</v>
      </c>
      <c r="D11" s="29"/>
      <c r="E11" s="29"/>
    </row>
    <row r="12" spans="1:5" ht="30">
      <c r="A12" s="26"/>
      <c r="B12" s="29" t="s">
        <v>133</v>
      </c>
      <c r="C12" s="29" t="s">
        <v>137</v>
      </c>
      <c r="D12" s="29"/>
      <c r="E12" s="29"/>
    </row>
    <row r="13" spans="1:5" ht="30">
      <c r="A13" s="27"/>
      <c r="B13" s="41" t="s">
        <v>134</v>
      </c>
      <c r="C13" s="41" t="s">
        <v>138</v>
      </c>
      <c r="D13" s="41"/>
      <c r="E13" s="41"/>
    </row>
    <row r="14" spans="1:5" ht="15">
      <c r="A14" s="25" t="s">
        <v>139</v>
      </c>
      <c r="B14" s="28" t="s">
        <v>140</v>
      </c>
      <c r="C14" s="28" t="s">
        <v>142</v>
      </c>
      <c r="D14" s="28"/>
      <c r="E14" s="28" t="s">
        <v>144</v>
      </c>
    </row>
    <row r="15" spans="1:5" ht="15">
      <c r="A15" s="27"/>
      <c r="B15" s="41" t="s">
        <v>141</v>
      </c>
      <c r="C15" s="41" t="s">
        <v>143</v>
      </c>
      <c r="D15" s="41"/>
      <c r="E15" s="41" t="s">
        <v>144</v>
      </c>
    </row>
    <row r="16" spans="1:5" ht="15">
      <c r="A16" s="25" t="s">
        <v>183</v>
      </c>
      <c r="B16" s="28" t="s">
        <v>145</v>
      </c>
      <c r="C16" s="28" t="s">
        <v>151</v>
      </c>
      <c r="D16" s="28" t="s">
        <v>155</v>
      </c>
      <c r="E16" s="28"/>
    </row>
    <row r="17" spans="1:5" ht="15">
      <c r="A17" s="26"/>
      <c r="B17" s="29" t="s">
        <v>146</v>
      </c>
      <c r="C17" s="29" t="s">
        <v>150</v>
      </c>
      <c r="D17" s="29" t="s">
        <v>156</v>
      </c>
      <c r="E17" s="29"/>
    </row>
    <row r="18" spans="1:5" ht="30">
      <c r="A18" s="26"/>
      <c r="B18" s="29" t="s">
        <v>147</v>
      </c>
      <c r="C18" s="29" t="s">
        <v>152</v>
      </c>
      <c r="D18" s="29" t="s">
        <v>157</v>
      </c>
      <c r="E18" s="29"/>
    </row>
    <row r="19" spans="1:5" ht="15">
      <c r="A19" s="26"/>
      <c r="B19" s="29" t="s">
        <v>148</v>
      </c>
      <c r="C19" s="29" t="s">
        <v>153</v>
      </c>
      <c r="D19" s="29" t="s">
        <v>158</v>
      </c>
      <c r="E19" s="29"/>
    </row>
    <row r="20" spans="1:5" ht="15">
      <c r="A20" s="27"/>
      <c r="B20" s="41" t="s">
        <v>149</v>
      </c>
      <c r="C20" s="41" t="s">
        <v>154</v>
      </c>
      <c r="D20" s="41" t="s">
        <v>159</v>
      </c>
      <c r="E20" s="41"/>
    </row>
    <row r="21" spans="1:5" ht="30">
      <c r="A21" s="25" t="s">
        <v>184</v>
      </c>
      <c r="B21" s="28" t="s">
        <v>168</v>
      </c>
      <c r="C21" s="28" t="s">
        <v>169</v>
      </c>
      <c r="D21" s="28" t="s">
        <v>167</v>
      </c>
      <c r="E21" s="28"/>
    </row>
    <row r="22" spans="1:5" ht="30">
      <c r="A22" s="26"/>
      <c r="B22" s="29" t="s">
        <v>171</v>
      </c>
      <c r="C22" s="29" t="s">
        <v>170</v>
      </c>
      <c r="D22" s="29" t="s">
        <v>166</v>
      </c>
      <c r="E22" s="29"/>
    </row>
    <row r="23" spans="1:5" ht="30">
      <c r="A23" s="26"/>
      <c r="B23" s="29" t="s">
        <v>172</v>
      </c>
      <c r="C23" s="29" t="s">
        <v>173</v>
      </c>
      <c r="D23" s="29" t="s">
        <v>160</v>
      </c>
      <c r="E23" s="29"/>
    </row>
    <row r="24" spans="1:5" ht="30">
      <c r="A24" s="26"/>
      <c r="B24" s="29" t="s">
        <v>178</v>
      </c>
      <c r="C24" s="29" t="s">
        <v>174</v>
      </c>
      <c r="D24" s="29" t="s">
        <v>165</v>
      </c>
      <c r="E24" s="29"/>
    </row>
    <row r="25" spans="1:5" ht="30">
      <c r="A25" s="26"/>
      <c r="B25" s="29" t="s">
        <v>179</v>
      </c>
      <c r="C25" s="29" t="s">
        <v>175</v>
      </c>
      <c r="D25" s="29" t="s">
        <v>164</v>
      </c>
      <c r="E25" s="29"/>
    </row>
    <row r="26" spans="1:5" ht="30">
      <c r="A26" s="26"/>
      <c r="B26" s="29" t="s">
        <v>180</v>
      </c>
      <c r="C26" s="29" t="s">
        <v>176</v>
      </c>
      <c r="D26" s="29" t="s">
        <v>161</v>
      </c>
      <c r="E26" s="29"/>
    </row>
    <row r="27" spans="1:5" ht="30">
      <c r="A27" s="26"/>
      <c r="B27" s="29" t="s">
        <v>181</v>
      </c>
      <c r="C27" s="29" t="s">
        <v>177</v>
      </c>
      <c r="D27" s="29" t="s">
        <v>162</v>
      </c>
      <c r="E27" s="29"/>
    </row>
    <row r="28" spans="1:5" ht="30">
      <c r="A28" s="26"/>
      <c r="B28" s="29" t="s">
        <v>182</v>
      </c>
      <c r="C28" s="29" t="s">
        <v>185</v>
      </c>
      <c r="D28" s="29" t="s">
        <v>163</v>
      </c>
      <c r="E28" s="29"/>
    </row>
    <row r="29" spans="1:5" ht="15">
      <c r="A29" s="26"/>
      <c r="B29" s="42" t="s">
        <v>186</v>
      </c>
      <c r="C29" s="42" t="s">
        <v>188</v>
      </c>
      <c r="D29" s="42" t="s">
        <v>189</v>
      </c>
      <c r="E29" s="42"/>
    </row>
    <row r="30" spans="1:5" ht="15">
      <c r="A30" s="27"/>
      <c r="B30" s="43" t="s">
        <v>187</v>
      </c>
      <c r="C30" s="43" t="s">
        <v>190</v>
      </c>
      <c r="D30" s="43" t="s">
        <v>189</v>
      </c>
      <c r="E30" s="43"/>
    </row>
    <row r="32" spans="1:5" ht="16">
      <c r="A32" s="22"/>
    </row>
    <row r="33" spans="1:1" ht="16">
      <c r="A33" s="23"/>
    </row>
    <row r="34" spans="1:1" ht="16">
      <c r="A34" s="22"/>
    </row>
    <row r="35" spans="1:1" ht="16">
      <c r="A35" s="24"/>
    </row>
  </sheetData>
  <mergeCells count="9">
    <mergeCell ref="A9:A13"/>
    <mergeCell ref="A14:A15"/>
    <mergeCell ref="A16:A20"/>
    <mergeCell ref="A21:A30"/>
    <mergeCell ref="A1:E1"/>
    <mergeCell ref="A4:E4"/>
    <mergeCell ref="A5:E5"/>
    <mergeCell ref="A2:E2"/>
    <mergeCell ref="A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B4D44-A370-D94A-869B-7660B389E355}">
  <dimension ref="A1:K49"/>
  <sheetViews>
    <sheetView zoomScale="73" zoomScaleNormal="73" workbookViewId="0">
      <selection activeCell="L15" sqref="L15"/>
    </sheetView>
  </sheetViews>
  <sheetFormatPr baseColWidth="10" defaultRowHeight="13"/>
  <cols>
    <col min="2" max="2" width="27.1640625" customWidth="1"/>
    <col min="3" max="3" width="28.1640625" customWidth="1"/>
    <col min="4" max="4" width="27" customWidth="1"/>
  </cols>
  <sheetData>
    <row r="1" spans="1:11" ht="15">
      <c r="A1" s="84" t="s">
        <v>0</v>
      </c>
      <c r="B1" s="80" t="s">
        <v>1</v>
      </c>
      <c r="C1" s="82" t="s">
        <v>2</v>
      </c>
      <c r="D1" s="44" t="s">
        <v>3</v>
      </c>
      <c r="E1" s="79" t="s">
        <v>59</v>
      </c>
      <c r="F1" s="79" t="s">
        <v>60</v>
      </c>
      <c r="G1" s="79" t="s">
        <v>61</v>
      </c>
      <c r="H1" s="79" t="s">
        <v>62</v>
      </c>
      <c r="I1" s="79" t="s">
        <v>63</v>
      </c>
      <c r="J1" s="79" t="s">
        <v>64</v>
      </c>
      <c r="K1" s="44" t="s">
        <v>10</v>
      </c>
    </row>
    <row r="2" spans="1:11" ht="76">
      <c r="A2" s="85"/>
      <c r="B2" s="81"/>
      <c r="C2" s="83"/>
      <c r="D2" s="45"/>
      <c r="E2" s="64" t="s">
        <v>65</v>
      </c>
      <c r="F2" s="64" t="s">
        <v>66</v>
      </c>
      <c r="G2" s="64" t="s">
        <v>67</v>
      </c>
      <c r="H2" s="64" t="s">
        <v>68</v>
      </c>
      <c r="I2" s="64" t="s">
        <v>69</v>
      </c>
      <c r="J2" s="64" t="s">
        <v>70</v>
      </c>
      <c r="K2" s="45"/>
    </row>
    <row r="3" spans="1:11" ht="15">
      <c r="A3" s="61" t="s">
        <v>17</v>
      </c>
      <c r="B3" s="46" t="s">
        <v>18</v>
      </c>
      <c r="C3" s="47" t="s">
        <v>71</v>
      </c>
      <c r="D3" s="47" t="s">
        <v>72</v>
      </c>
      <c r="E3" s="65">
        <v>0.1</v>
      </c>
      <c r="F3" s="65"/>
      <c r="G3" s="65"/>
      <c r="H3" s="65"/>
      <c r="I3" s="65"/>
      <c r="J3" s="76"/>
      <c r="K3" s="48">
        <f t="shared" ref="K3:K37" si="0">SUM(E3:J3)</f>
        <v>0.1</v>
      </c>
    </row>
    <row r="4" spans="1:11" ht="14">
      <c r="A4" s="62"/>
      <c r="B4" s="9" t="s">
        <v>19</v>
      </c>
      <c r="C4" s="9"/>
      <c r="D4" s="9"/>
      <c r="E4" s="66">
        <f t="shared" ref="E4:J4" si="1">IF(SUM(E3)=0,"",SUM(E3))</f>
        <v>0.1</v>
      </c>
      <c r="F4" s="66" t="str">
        <f t="shared" si="1"/>
        <v/>
      </c>
      <c r="G4" s="66" t="str">
        <f t="shared" si="1"/>
        <v/>
      </c>
      <c r="H4" s="66" t="str">
        <f t="shared" si="1"/>
        <v/>
      </c>
      <c r="I4" s="66" t="str">
        <f t="shared" si="1"/>
        <v/>
      </c>
      <c r="J4" s="66" t="str">
        <f t="shared" si="1"/>
        <v/>
      </c>
      <c r="K4" s="49">
        <f t="shared" si="0"/>
        <v>0.1</v>
      </c>
    </row>
    <row r="5" spans="1:11" ht="15">
      <c r="A5" s="62"/>
      <c r="B5" s="14" t="s">
        <v>73</v>
      </c>
      <c r="C5" s="8" t="s">
        <v>71</v>
      </c>
      <c r="D5" s="8" t="s">
        <v>74</v>
      </c>
      <c r="E5" s="67">
        <v>0.1</v>
      </c>
      <c r="F5" s="67"/>
      <c r="G5" s="67"/>
      <c r="H5" s="67"/>
      <c r="I5" s="67"/>
      <c r="J5" s="77"/>
      <c r="K5" s="50">
        <f t="shared" si="0"/>
        <v>0.1</v>
      </c>
    </row>
    <row r="6" spans="1:11" ht="30" customHeight="1">
      <c r="A6" s="62"/>
      <c r="B6" s="14"/>
      <c r="C6" s="8" t="s">
        <v>75</v>
      </c>
      <c r="D6" s="8" t="s">
        <v>76</v>
      </c>
      <c r="E6" s="67"/>
      <c r="F6" s="67"/>
      <c r="G6" s="67">
        <v>0.1</v>
      </c>
      <c r="H6" s="67"/>
      <c r="I6" s="67"/>
      <c r="J6" s="77"/>
      <c r="K6" s="50">
        <f t="shared" si="0"/>
        <v>0.1</v>
      </c>
    </row>
    <row r="7" spans="1:11" ht="15">
      <c r="A7" s="62"/>
      <c r="B7" s="14"/>
      <c r="C7" s="8" t="s">
        <v>71</v>
      </c>
      <c r="D7" s="8" t="s">
        <v>72</v>
      </c>
      <c r="E7" s="67">
        <v>0.1</v>
      </c>
      <c r="F7" s="67"/>
      <c r="G7" s="67"/>
      <c r="H7" s="67"/>
      <c r="I7" s="67"/>
      <c r="J7" s="77"/>
      <c r="K7" s="50">
        <f t="shared" si="0"/>
        <v>0.1</v>
      </c>
    </row>
    <row r="8" spans="1:11" ht="14">
      <c r="A8" s="62"/>
      <c r="B8" s="13" t="s">
        <v>77</v>
      </c>
      <c r="C8" s="13"/>
      <c r="D8" s="13"/>
      <c r="E8" s="66">
        <f t="shared" ref="E8:J8" si="2">IF(SUM(E5:E7)=0,"",SUM(E5:E7))</f>
        <v>0.2</v>
      </c>
      <c r="F8" s="66" t="str">
        <f t="shared" si="2"/>
        <v/>
      </c>
      <c r="G8" s="66">
        <f t="shared" si="2"/>
        <v>0.1</v>
      </c>
      <c r="H8" s="66" t="str">
        <f t="shared" si="2"/>
        <v/>
      </c>
      <c r="I8" s="66" t="str">
        <f t="shared" si="2"/>
        <v/>
      </c>
      <c r="J8" s="66" t="str">
        <f t="shared" si="2"/>
        <v/>
      </c>
      <c r="K8" s="49">
        <f t="shared" si="0"/>
        <v>0.30000000000000004</v>
      </c>
    </row>
    <row r="9" spans="1:11" ht="15">
      <c r="A9" s="62"/>
      <c r="B9" s="14" t="s">
        <v>20</v>
      </c>
      <c r="C9" s="8" t="s">
        <v>78</v>
      </c>
      <c r="D9" s="8" t="s">
        <v>118</v>
      </c>
      <c r="E9" s="67">
        <v>0.1</v>
      </c>
      <c r="F9" s="72"/>
      <c r="G9" s="72"/>
      <c r="H9" s="72"/>
      <c r="I9" s="72"/>
      <c r="J9" s="77"/>
      <c r="K9" s="50">
        <f t="shared" si="0"/>
        <v>0.1</v>
      </c>
    </row>
    <row r="10" spans="1:11" ht="15">
      <c r="A10" s="62"/>
      <c r="B10" s="14"/>
      <c r="C10" s="8" t="s">
        <v>79</v>
      </c>
      <c r="D10" s="8" t="s">
        <v>80</v>
      </c>
      <c r="E10" s="68"/>
      <c r="F10" s="67">
        <v>0.1</v>
      </c>
      <c r="G10" s="72"/>
      <c r="H10" s="72"/>
      <c r="I10" s="72"/>
      <c r="J10" s="77"/>
      <c r="K10" s="50">
        <f t="shared" si="0"/>
        <v>0.1</v>
      </c>
    </row>
    <row r="11" spans="1:11" ht="14">
      <c r="A11" s="62"/>
      <c r="B11" s="9" t="s">
        <v>115</v>
      </c>
      <c r="C11" s="11"/>
      <c r="D11" s="10"/>
      <c r="E11" s="66">
        <f t="shared" ref="E11:J11" si="3">IF(SUM(E9:E10)=0,"",SUM(E9:E10))</f>
        <v>0.1</v>
      </c>
      <c r="F11" s="66">
        <f t="shared" si="3"/>
        <v>0.1</v>
      </c>
      <c r="G11" s="66" t="str">
        <f t="shared" si="3"/>
        <v/>
      </c>
      <c r="H11" s="66" t="str">
        <f t="shared" si="3"/>
        <v/>
      </c>
      <c r="I11" s="66" t="str">
        <f t="shared" si="3"/>
        <v/>
      </c>
      <c r="J11" s="66" t="str">
        <f t="shared" si="3"/>
        <v/>
      </c>
      <c r="K11" s="49">
        <f t="shared" si="0"/>
        <v>0.2</v>
      </c>
    </row>
    <row r="12" spans="1:11" ht="30">
      <c r="A12" s="62"/>
      <c r="B12" s="7" t="s">
        <v>81</v>
      </c>
      <c r="C12" s="8" t="s">
        <v>82</v>
      </c>
      <c r="D12" s="8" t="s">
        <v>83</v>
      </c>
      <c r="E12" s="67"/>
      <c r="F12" s="67">
        <v>0.1</v>
      </c>
      <c r="G12" s="67"/>
      <c r="H12" s="67"/>
      <c r="I12" s="67"/>
      <c r="J12" s="77"/>
      <c r="K12" s="50">
        <f t="shared" si="0"/>
        <v>0.1</v>
      </c>
    </row>
    <row r="13" spans="1:11" ht="15">
      <c r="A13" s="62"/>
      <c r="B13" s="7"/>
      <c r="C13" s="8" t="s">
        <v>71</v>
      </c>
      <c r="D13" s="8" t="s">
        <v>72</v>
      </c>
      <c r="E13" s="67">
        <v>0.1</v>
      </c>
      <c r="F13" s="67"/>
      <c r="G13" s="67"/>
      <c r="H13" s="67"/>
      <c r="I13" s="67"/>
      <c r="J13" s="77"/>
      <c r="K13" s="50">
        <f t="shared" si="0"/>
        <v>0.1</v>
      </c>
    </row>
    <row r="14" spans="1:11" ht="15">
      <c r="A14" s="62"/>
      <c r="B14" s="7"/>
      <c r="C14" s="8" t="s">
        <v>71</v>
      </c>
      <c r="D14" s="8" t="s">
        <v>117</v>
      </c>
      <c r="E14" s="67">
        <v>0.1</v>
      </c>
      <c r="F14" s="67"/>
      <c r="G14" s="67"/>
      <c r="H14" s="67"/>
      <c r="I14" s="67"/>
      <c r="J14" s="77"/>
      <c r="K14" s="50">
        <f t="shared" si="0"/>
        <v>0.1</v>
      </c>
    </row>
    <row r="15" spans="1:11" ht="15">
      <c r="A15" s="62"/>
      <c r="B15" s="7"/>
      <c r="C15" s="51" t="s">
        <v>71</v>
      </c>
      <c r="D15" s="8" t="s">
        <v>114</v>
      </c>
      <c r="E15" s="67">
        <v>0.2</v>
      </c>
      <c r="F15" s="67"/>
      <c r="G15" s="67"/>
      <c r="H15" s="67"/>
      <c r="I15" s="67"/>
      <c r="J15" s="77"/>
      <c r="K15" s="50">
        <f t="shared" si="0"/>
        <v>0.2</v>
      </c>
    </row>
    <row r="16" spans="1:11" ht="14">
      <c r="A16" s="63"/>
      <c r="B16" s="52" t="s">
        <v>84</v>
      </c>
      <c r="C16" s="52"/>
      <c r="D16" s="53"/>
      <c r="E16" s="69">
        <f t="shared" ref="E16:J16" si="4">IF(SUM(E12:E15)=0,"",SUM(E12:E15))</f>
        <v>0.4</v>
      </c>
      <c r="F16" s="69">
        <f t="shared" si="4"/>
        <v>0.1</v>
      </c>
      <c r="G16" s="69" t="str">
        <f t="shared" si="4"/>
        <v/>
      </c>
      <c r="H16" s="69" t="str">
        <f t="shared" si="4"/>
        <v/>
      </c>
      <c r="I16" s="69" t="str">
        <f t="shared" si="4"/>
        <v/>
      </c>
      <c r="J16" s="69" t="str">
        <f t="shared" si="4"/>
        <v/>
      </c>
      <c r="K16" s="54">
        <f t="shared" si="0"/>
        <v>0.5</v>
      </c>
    </row>
    <row r="17" spans="1:11" ht="15">
      <c r="A17" s="61" t="s">
        <v>24</v>
      </c>
      <c r="B17" s="55" t="s">
        <v>25</v>
      </c>
      <c r="C17" s="47" t="s">
        <v>85</v>
      </c>
      <c r="D17" s="47" t="s">
        <v>86</v>
      </c>
      <c r="E17" s="65" t="s">
        <v>87</v>
      </c>
      <c r="F17" s="65"/>
      <c r="G17" s="65"/>
      <c r="H17" s="65"/>
      <c r="I17" s="65"/>
      <c r="J17" s="76">
        <v>0.25</v>
      </c>
      <c r="K17" s="48">
        <f t="shared" si="0"/>
        <v>0.25</v>
      </c>
    </row>
    <row r="18" spans="1:11" ht="15">
      <c r="A18" s="62"/>
      <c r="B18" s="14"/>
      <c r="C18" s="8" t="s">
        <v>71</v>
      </c>
      <c r="D18" s="8" t="s">
        <v>88</v>
      </c>
      <c r="E18" s="67">
        <v>0.1</v>
      </c>
      <c r="F18" s="67"/>
      <c r="G18" s="67"/>
      <c r="H18" s="67"/>
      <c r="I18" s="67"/>
      <c r="J18" s="77"/>
      <c r="K18" s="50">
        <f t="shared" si="0"/>
        <v>0.1</v>
      </c>
    </row>
    <row r="19" spans="1:11" ht="14">
      <c r="A19" s="62"/>
      <c r="B19" s="12" t="s">
        <v>29</v>
      </c>
      <c r="C19" s="12"/>
      <c r="D19" s="12"/>
      <c r="E19" s="66">
        <f t="shared" ref="E19:J19" si="5">IF(SUM(E17:E18)=0,"",SUM(E17:E18))</f>
        <v>0.1</v>
      </c>
      <c r="F19" s="66" t="str">
        <f t="shared" si="5"/>
        <v/>
      </c>
      <c r="G19" s="66" t="str">
        <f t="shared" si="5"/>
        <v/>
      </c>
      <c r="H19" s="66" t="str">
        <f t="shared" si="5"/>
        <v/>
      </c>
      <c r="I19" s="66" t="str">
        <f t="shared" si="5"/>
        <v/>
      </c>
      <c r="J19" s="66">
        <f t="shared" si="5"/>
        <v>0.25</v>
      </c>
      <c r="K19" s="49">
        <f t="shared" si="0"/>
        <v>0.35</v>
      </c>
    </row>
    <row r="20" spans="1:11" ht="15">
      <c r="A20" s="62"/>
      <c r="B20" s="15" t="s">
        <v>89</v>
      </c>
      <c r="C20" s="8" t="s">
        <v>71</v>
      </c>
      <c r="D20" s="8" t="s">
        <v>88</v>
      </c>
      <c r="E20" s="67">
        <v>0.1</v>
      </c>
      <c r="F20" s="67"/>
      <c r="G20" s="67"/>
      <c r="H20" s="67"/>
      <c r="I20" s="67"/>
      <c r="J20" s="77"/>
      <c r="K20" s="50">
        <f t="shared" si="0"/>
        <v>0.1</v>
      </c>
    </row>
    <row r="21" spans="1:11" ht="30">
      <c r="A21" s="62"/>
      <c r="B21" s="15"/>
      <c r="C21" s="8" t="s">
        <v>90</v>
      </c>
      <c r="D21" s="8" t="s">
        <v>91</v>
      </c>
      <c r="E21" s="67"/>
      <c r="F21" s="67"/>
      <c r="G21" s="67"/>
      <c r="H21" s="67"/>
      <c r="I21" s="67">
        <v>0.1</v>
      </c>
      <c r="J21" s="77"/>
      <c r="K21" s="50">
        <f t="shared" si="0"/>
        <v>0.1</v>
      </c>
    </row>
    <row r="22" spans="1:11" ht="15">
      <c r="A22" s="62"/>
      <c r="B22" s="15"/>
      <c r="C22" s="8" t="s">
        <v>79</v>
      </c>
      <c r="D22" s="8" t="s">
        <v>92</v>
      </c>
      <c r="E22" s="67"/>
      <c r="F22" s="67">
        <v>0.25</v>
      </c>
      <c r="G22" s="67"/>
      <c r="H22" s="67"/>
      <c r="I22" s="67"/>
      <c r="J22" s="77"/>
      <c r="K22" s="50">
        <f t="shared" si="0"/>
        <v>0.25</v>
      </c>
    </row>
    <row r="23" spans="1:11" ht="14">
      <c r="A23" s="62"/>
      <c r="B23" s="13" t="s">
        <v>93</v>
      </c>
      <c r="C23" s="13"/>
      <c r="D23" s="13"/>
      <c r="E23" s="66">
        <f t="shared" ref="E23:J23" si="6">IF(SUM(E20:E22)=0,"",SUM(E20:E22))</f>
        <v>0.1</v>
      </c>
      <c r="F23" s="66">
        <f t="shared" si="6"/>
        <v>0.25</v>
      </c>
      <c r="G23" s="66" t="str">
        <f t="shared" si="6"/>
        <v/>
      </c>
      <c r="H23" s="66" t="str">
        <f t="shared" si="6"/>
        <v/>
      </c>
      <c r="I23" s="66">
        <f t="shared" si="6"/>
        <v>0.1</v>
      </c>
      <c r="J23" s="66" t="str">
        <f t="shared" si="6"/>
        <v/>
      </c>
      <c r="K23" s="49">
        <f t="shared" si="0"/>
        <v>0.44999999999999996</v>
      </c>
    </row>
    <row r="24" spans="1:11" ht="30">
      <c r="A24" s="62"/>
      <c r="B24" s="7" t="s">
        <v>95</v>
      </c>
      <c r="C24" s="8" t="s">
        <v>82</v>
      </c>
      <c r="D24" s="8" t="s">
        <v>96</v>
      </c>
      <c r="E24" s="67"/>
      <c r="F24" s="67">
        <v>0.1</v>
      </c>
      <c r="G24" s="67"/>
      <c r="H24" s="67"/>
      <c r="I24" s="67"/>
      <c r="J24" s="77"/>
      <c r="K24" s="50">
        <f t="shared" si="0"/>
        <v>0.1</v>
      </c>
    </row>
    <row r="25" spans="1:11" ht="14">
      <c r="A25" s="62"/>
      <c r="B25" s="13" t="s">
        <v>97</v>
      </c>
      <c r="C25" s="13"/>
      <c r="D25" s="13"/>
      <c r="E25" s="66" t="str">
        <f t="shared" ref="E25:J25" si="7">IF(SUM(E24)=0,"",SUM(E24))</f>
        <v/>
      </c>
      <c r="F25" s="66">
        <f t="shared" si="7"/>
        <v>0.1</v>
      </c>
      <c r="G25" s="66" t="str">
        <f t="shared" si="7"/>
        <v/>
      </c>
      <c r="H25" s="66" t="str">
        <f t="shared" si="7"/>
        <v/>
      </c>
      <c r="I25" s="66" t="str">
        <f t="shared" si="7"/>
        <v/>
      </c>
      <c r="J25" s="66" t="str">
        <f t="shared" si="7"/>
        <v/>
      </c>
      <c r="K25" s="49">
        <f t="shared" si="0"/>
        <v>0.1</v>
      </c>
    </row>
    <row r="26" spans="1:11" ht="15">
      <c r="A26" s="62"/>
      <c r="B26" s="7" t="s">
        <v>98</v>
      </c>
      <c r="C26" s="8" t="s">
        <v>99</v>
      </c>
      <c r="D26" s="8" t="s">
        <v>99</v>
      </c>
      <c r="E26" s="67"/>
      <c r="F26" s="67">
        <v>0.05</v>
      </c>
      <c r="G26" s="67"/>
      <c r="H26" s="67"/>
      <c r="I26" s="67"/>
      <c r="J26" s="77"/>
      <c r="K26" s="50">
        <f t="shared" si="0"/>
        <v>0.05</v>
      </c>
    </row>
    <row r="27" spans="1:11" ht="14">
      <c r="A27" s="63"/>
      <c r="B27" s="52" t="s">
        <v>116</v>
      </c>
      <c r="C27" s="52"/>
      <c r="D27" s="53"/>
      <c r="E27" s="69" t="str">
        <f>IF(SUM(E26)=0,"",SUM(E26))</f>
        <v/>
      </c>
      <c r="F27" s="69">
        <f>IF(SUM(F26)=0,"",SUM(F26))</f>
        <v>0.05</v>
      </c>
      <c r="G27" s="69" t="str">
        <f>IF(SUM(G26)=0,"",SUM(G26))</f>
        <v/>
      </c>
      <c r="H27" s="69" t="str">
        <f>IF(SUM(H26)=0,"",SUM(H26))</f>
        <v/>
      </c>
      <c r="I27" s="69" t="str">
        <f>IF(SUM(I26)=0,"",SUM(I26))</f>
        <v/>
      </c>
      <c r="J27" s="78"/>
      <c r="K27" s="54">
        <f t="shared" si="0"/>
        <v>0.05</v>
      </c>
    </row>
    <row r="28" spans="1:11" ht="15">
      <c r="A28" s="61" t="s">
        <v>37</v>
      </c>
      <c r="B28" s="46" t="s">
        <v>103</v>
      </c>
      <c r="C28" s="47" t="s">
        <v>78</v>
      </c>
      <c r="D28" s="47" t="s">
        <v>104</v>
      </c>
      <c r="E28" s="70"/>
      <c r="F28" s="65">
        <v>0.5</v>
      </c>
      <c r="G28" s="65"/>
      <c r="H28" s="75"/>
      <c r="I28" s="65"/>
      <c r="J28" s="76"/>
      <c r="K28" s="48">
        <f t="shared" si="0"/>
        <v>0.5</v>
      </c>
    </row>
    <row r="29" spans="1:11" ht="30">
      <c r="A29" s="62"/>
      <c r="B29" s="7" t="s">
        <v>39</v>
      </c>
      <c r="C29" s="8" t="s">
        <v>101</v>
      </c>
      <c r="D29" s="8" t="s">
        <v>102</v>
      </c>
      <c r="E29" s="67">
        <v>0.1</v>
      </c>
      <c r="F29" s="67"/>
      <c r="G29" s="67"/>
      <c r="H29" s="72"/>
      <c r="I29" s="67"/>
      <c r="J29" s="77"/>
      <c r="K29" s="50">
        <f t="shared" si="0"/>
        <v>0.1</v>
      </c>
    </row>
    <row r="30" spans="1:11" ht="15">
      <c r="A30" s="62"/>
      <c r="B30" s="7" t="s">
        <v>105</v>
      </c>
      <c r="C30" s="8" t="s">
        <v>94</v>
      </c>
      <c r="D30" s="8" t="s">
        <v>106</v>
      </c>
      <c r="E30" s="67"/>
      <c r="F30" s="67"/>
      <c r="G30" s="67"/>
      <c r="H30" s="68"/>
      <c r="I30" s="67">
        <v>0.1</v>
      </c>
      <c r="J30" s="77"/>
      <c r="K30" s="50">
        <f t="shared" si="0"/>
        <v>0.1</v>
      </c>
    </row>
    <row r="31" spans="1:11" ht="30">
      <c r="A31" s="62"/>
      <c r="B31" s="14" t="s">
        <v>107</v>
      </c>
      <c r="C31" s="8" t="s">
        <v>82</v>
      </c>
      <c r="D31" s="8" t="s">
        <v>100</v>
      </c>
      <c r="E31" s="67"/>
      <c r="F31" s="67">
        <v>0.1</v>
      </c>
      <c r="G31" s="67"/>
      <c r="H31" s="68"/>
      <c r="I31" s="67"/>
      <c r="J31" s="77"/>
      <c r="K31" s="50">
        <f t="shared" si="0"/>
        <v>0.1</v>
      </c>
    </row>
    <row r="32" spans="1:11" ht="30">
      <c r="A32" s="62"/>
      <c r="B32" s="14"/>
      <c r="C32" s="8" t="s">
        <v>94</v>
      </c>
      <c r="D32" s="8" t="s">
        <v>108</v>
      </c>
      <c r="E32" s="67"/>
      <c r="F32" s="73"/>
      <c r="G32" s="67"/>
      <c r="H32" s="67"/>
      <c r="I32" s="67">
        <v>0.2</v>
      </c>
      <c r="J32" s="77"/>
      <c r="K32" s="50">
        <f t="shared" si="0"/>
        <v>0.2</v>
      </c>
    </row>
    <row r="33" spans="1:11" ht="30">
      <c r="A33" s="62"/>
      <c r="B33" s="7" t="s">
        <v>109</v>
      </c>
      <c r="C33" s="8" t="s">
        <v>101</v>
      </c>
      <c r="D33" s="8" t="s">
        <v>102</v>
      </c>
      <c r="E33" s="67">
        <v>0.1</v>
      </c>
      <c r="F33" s="67"/>
      <c r="G33" s="67"/>
      <c r="H33" s="67"/>
      <c r="I33" s="67"/>
      <c r="J33" s="77"/>
      <c r="K33" s="50">
        <f t="shared" si="0"/>
        <v>0.1</v>
      </c>
    </row>
    <row r="34" spans="1:11" ht="15">
      <c r="A34" s="62"/>
      <c r="B34" s="7" t="s">
        <v>110</v>
      </c>
      <c r="C34" s="8" t="s">
        <v>99</v>
      </c>
      <c r="D34" s="8" t="s">
        <v>99</v>
      </c>
      <c r="E34" s="67"/>
      <c r="F34" s="67">
        <v>0.12</v>
      </c>
      <c r="G34" s="67"/>
      <c r="H34" s="67"/>
      <c r="I34" s="67"/>
      <c r="J34" s="77"/>
      <c r="K34" s="50">
        <f t="shared" si="0"/>
        <v>0.12</v>
      </c>
    </row>
    <row r="35" spans="1:11" ht="14">
      <c r="A35" s="63"/>
      <c r="B35" s="56" t="s">
        <v>41</v>
      </c>
      <c r="C35" s="56"/>
      <c r="D35" s="53"/>
      <c r="E35" s="69">
        <f>IF(SUM(E28:E34)=0,"",SUM(E28:E34))</f>
        <v>0.2</v>
      </c>
      <c r="F35" s="69">
        <f>IF(SUM(F28:F34)=0,"",SUM(F28:F34))</f>
        <v>0.72</v>
      </c>
      <c r="G35" s="74"/>
      <c r="H35" s="74"/>
      <c r="I35" s="69">
        <f>IF(SUM(I28:I34)=0,"",SUM(I28:I34))</f>
        <v>0.30000000000000004</v>
      </c>
      <c r="J35" s="78"/>
      <c r="K35" s="54">
        <f t="shared" si="0"/>
        <v>1.22</v>
      </c>
    </row>
    <row r="36" spans="1:11" ht="30">
      <c r="A36" s="61" t="s">
        <v>42</v>
      </c>
      <c r="B36" s="46" t="s">
        <v>111</v>
      </c>
      <c r="C36" s="47" t="s">
        <v>75</v>
      </c>
      <c r="D36" s="47" t="s">
        <v>112</v>
      </c>
      <c r="E36" s="65"/>
      <c r="F36" s="65"/>
      <c r="G36" s="65">
        <v>1</v>
      </c>
      <c r="H36" s="65"/>
      <c r="I36" s="65"/>
      <c r="J36" s="76"/>
      <c r="K36" s="48">
        <f t="shared" si="0"/>
        <v>1</v>
      </c>
    </row>
    <row r="37" spans="1:11" ht="14">
      <c r="A37" s="63"/>
      <c r="B37" s="56" t="s">
        <v>113</v>
      </c>
      <c r="C37" s="56"/>
      <c r="D37" s="53"/>
      <c r="E37" s="69" t="str">
        <f t="shared" ref="E37:J37" si="8">IF(SUM(E36)=0,"",SUM(E36))</f>
        <v/>
      </c>
      <c r="F37" s="69" t="str">
        <f t="shared" si="8"/>
        <v/>
      </c>
      <c r="G37" s="69">
        <f t="shared" si="8"/>
        <v>1</v>
      </c>
      <c r="H37" s="69" t="str">
        <f t="shared" si="8"/>
        <v/>
      </c>
      <c r="I37" s="69" t="str">
        <f t="shared" si="8"/>
        <v/>
      </c>
      <c r="J37" s="69" t="str">
        <f t="shared" si="8"/>
        <v/>
      </c>
      <c r="K37" s="54">
        <f t="shared" si="0"/>
        <v>1</v>
      </c>
    </row>
    <row r="38" spans="1:11" ht="14">
      <c r="A38" s="57" t="s">
        <v>55</v>
      </c>
      <c r="B38" s="58"/>
      <c r="C38" s="59"/>
      <c r="D38" s="59"/>
      <c r="E38" s="71">
        <f t="shared" ref="E38:K38" si="9">SUM(E3:E37)/2</f>
        <v>1.2000000000000004</v>
      </c>
      <c r="F38" s="71">
        <f t="shared" si="9"/>
        <v>1.3200000000000003</v>
      </c>
      <c r="G38" s="71">
        <f t="shared" si="9"/>
        <v>1.1000000000000001</v>
      </c>
      <c r="H38" s="71">
        <f t="shared" si="9"/>
        <v>0</v>
      </c>
      <c r="I38" s="71">
        <f t="shared" si="9"/>
        <v>0.4</v>
      </c>
      <c r="J38" s="71">
        <f t="shared" si="9"/>
        <v>0.25</v>
      </c>
      <c r="K38" s="60">
        <f t="shared" si="9"/>
        <v>4.2699999999999996</v>
      </c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</sheetData>
  <mergeCells count="17">
    <mergeCell ref="K1:K2"/>
    <mergeCell ref="B1:B2"/>
    <mergeCell ref="C1:C2"/>
    <mergeCell ref="D1:D2"/>
    <mergeCell ref="A1:A2"/>
    <mergeCell ref="A38:B38"/>
    <mergeCell ref="A3:A16"/>
    <mergeCell ref="A17:A27"/>
    <mergeCell ref="A36:A37"/>
    <mergeCell ref="A28:A35"/>
    <mergeCell ref="B5:B7"/>
    <mergeCell ref="B9:B10"/>
    <mergeCell ref="B17:B18"/>
    <mergeCell ref="B20:B22"/>
    <mergeCell ref="B31:B32"/>
    <mergeCell ref="B35:C35"/>
    <mergeCell ref="B37:C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EEA6-9FA5-994E-A9FC-0B93FBE69671}">
  <dimension ref="A1:M29"/>
  <sheetViews>
    <sheetView tabSelected="1" workbookViewId="0">
      <selection activeCell="O15" sqref="O15"/>
    </sheetView>
  </sheetViews>
  <sheetFormatPr baseColWidth="10" defaultRowHeight="13"/>
  <cols>
    <col min="1" max="1" width="10.83203125" style="2"/>
    <col min="2" max="2" width="28.33203125" style="2" customWidth="1"/>
    <col min="3" max="3" width="23.5" style="2" customWidth="1"/>
    <col min="4" max="4" width="24" style="2" customWidth="1"/>
    <col min="5" max="16384" width="10.83203125" style="2"/>
  </cols>
  <sheetData>
    <row r="1" spans="1:13" ht="15">
      <c r="A1" s="104" t="s">
        <v>0</v>
      </c>
      <c r="B1" s="86" t="s">
        <v>1</v>
      </c>
      <c r="C1" s="86" t="s">
        <v>2</v>
      </c>
      <c r="D1" s="86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09" t="s">
        <v>8</v>
      </c>
      <c r="J1" s="109" t="s">
        <v>9</v>
      </c>
      <c r="K1" s="87" t="s">
        <v>10</v>
      </c>
      <c r="L1" s="1"/>
      <c r="M1" s="1"/>
    </row>
    <row r="2" spans="1:13" ht="79">
      <c r="A2" s="105"/>
      <c r="B2" s="88"/>
      <c r="C2" s="88"/>
      <c r="D2" s="88"/>
      <c r="E2" s="110" t="s">
        <v>11</v>
      </c>
      <c r="F2" s="110" t="s">
        <v>12</v>
      </c>
      <c r="G2" s="110" t="s">
        <v>13</v>
      </c>
      <c r="H2" s="110" t="s">
        <v>14</v>
      </c>
      <c r="I2" s="110" t="s">
        <v>15</v>
      </c>
      <c r="J2" s="110" t="s">
        <v>16</v>
      </c>
      <c r="K2" s="89"/>
      <c r="L2" s="1"/>
      <c r="M2" s="1"/>
    </row>
    <row r="3" spans="1:13" ht="15">
      <c r="A3" s="106" t="s">
        <v>17</v>
      </c>
      <c r="B3" s="17" t="s">
        <v>20</v>
      </c>
      <c r="C3" s="3" t="s">
        <v>13</v>
      </c>
      <c r="D3" s="3" t="s">
        <v>21</v>
      </c>
      <c r="E3" s="111"/>
      <c r="F3" s="111"/>
      <c r="G3" s="111">
        <v>0.2</v>
      </c>
      <c r="H3" s="111"/>
      <c r="I3" s="111"/>
      <c r="J3" s="119"/>
      <c r="K3" s="94">
        <f>SUM(E3:J3)</f>
        <v>0.2</v>
      </c>
      <c r="L3" s="1"/>
      <c r="M3" s="1"/>
    </row>
    <row r="4" spans="1:13" ht="15">
      <c r="A4" s="106"/>
      <c r="B4" s="17"/>
      <c r="C4" s="3" t="s">
        <v>22</v>
      </c>
      <c r="D4" s="3" t="s">
        <v>23</v>
      </c>
      <c r="E4" s="111"/>
      <c r="F4" s="111"/>
      <c r="G4" s="111">
        <v>0.4</v>
      </c>
      <c r="H4" s="111"/>
      <c r="I4" s="111"/>
      <c r="J4" s="119"/>
      <c r="K4" s="94">
        <f>SUM(E4:J4)</f>
        <v>0.4</v>
      </c>
      <c r="L4" s="1"/>
      <c r="M4" s="1"/>
    </row>
    <row r="5" spans="1:13" ht="14">
      <c r="A5" s="107"/>
      <c r="B5" s="95" t="s">
        <v>58</v>
      </c>
      <c r="C5" s="95"/>
      <c r="D5" s="95"/>
      <c r="E5" s="112">
        <f>SUM(E3:E4)</f>
        <v>0</v>
      </c>
      <c r="F5" s="112">
        <f t="shared" ref="F5:K5" si="0">SUM(F3:F4)</f>
        <v>0</v>
      </c>
      <c r="G5" s="112">
        <f t="shared" si="0"/>
        <v>0.60000000000000009</v>
      </c>
      <c r="H5" s="112">
        <f t="shared" si="0"/>
        <v>0</v>
      </c>
      <c r="I5" s="112">
        <f t="shared" si="0"/>
        <v>0</v>
      </c>
      <c r="J5" s="112">
        <f t="shared" si="0"/>
        <v>0</v>
      </c>
      <c r="K5" s="96">
        <f t="shared" si="0"/>
        <v>0.60000000000000009</v>
      </c>
      <c r="L5" s="1"/>
      <c r="M5" s="1"/>
    </row>
    <row r="6" spans="1:13" ht="15">
      <c r="A6" s="108" t="s">
        <v>24</v>
      </c>
      <c r="B6" s="97" t="s">
        <v>25</v>
      </c>
      <c r="C6" s="91" t="s">
        <v>26</v>
      </c>
      <c r="D6" s="91" t="s">
        <v>27</v>
      </c>
      <c r="E6" s="113"/>
      <c r="F6" s="113"/>
      <c r="G6" s="113"/>
      <c r="H6" s="113"/>
      <c r="I6" s="113">
        <v>0.1</v>
      </c>
      <c r="J6" s="118"/>
      <c r="K6" s="92">
        <f>SUM(E6:J6)</f>
        <v>0.1</v>
      </c>
      <c r="L6" s="1"/>
      <c r="M6" s="1"/>
    </row>
    <row r="7" spans="1:13" ht="15">
      <c r="A7" s="106"/>
      <c r="B7" s="17"/>
      <c r="C7" s="3" t="s">
        <v>22</v>
      </c>
      <c r="D7" s="3" t="s">
        <v>28</v>
      </c>
      <c r="E7" s="111"/>
      <c r="F7" s="111"/>
      <c r="G7" s="111">
        <v>0.2</v>
      </c>
      <c r="H7" s="111"/>
      <c r="I7" s="111"/>
      <c r="J7" s="119"/>
      <c r="K7" s="94">
        <f>SUM(E7:J7)</f>
        <v>0.2</v>
      </c>
      <c r="L7" s="1"/>
      <c r="M7" s="1"/>
    </row>
    <row r="8" spans="1:13" ht="14">
      <c r="A8" s="106"/>
      <c r="B8" s="16" t="s">
        <v>29</v>
      </c>
      <c r="C8" s="16"/>
      <c r="D8" s="16"/>
      <c r="E8" s="114">
        <f>SUM(E6:E7)</f>
        <v>0</v>
      </c>
      <c r="F8" s="114">
        <f t="shared" ref="F8" si="1">SUM(F6:F7)</f>
        <v>0</v>
      </c>
      <c r="G8" s="114">
        <f t="shared" ref="G8" si="2">SUM(G6:G7)</f>
        <v>0.2</v>
      </c>
      <c r="H8" s="114">
        <f t="shared" ref="H8" si="3">SUM(H6:H7)</f>
        <v>0</v>
      </c>
      <c r="I8" s="114">
        <f t="shared" ref="I8" si="4">SUM(I6:I7)</f>
        <v>0.1</v>
      </c>
      <c r="J8" s="114">
        <f t="shared" ref="J8" si="5">SUM(J6:J7)</f>
        <v>0</v>
      </c>
      <c r="K8" s="93">
        <f t="shared" ref="K8" si="6">SUM(K6:K7)</f>
        <v>0.30000000000000004</v>
      </c>
      <c r="L8" s="1"/>
      <c r="M8" s="1"/>
    </row>
    <row r="9" spans="1:13" ht="45">
      <c r="A9" s="106"/>
      <c r="B9" s="17" t="s">
        <v>30</v>
      </c>
      <c r="C9" s="3" t="s">
        <v>31</v>
      </c>
      <c r="D9" s="3" t="s">
        <v>32</v>
      </c>
      <c r="E9" s="111"/>
      <c r="F9" s="111"/>
      <c r="G9" s="116"/>
      <c r="H9" s="111"/>
      <c r="I9" s="111"/>
      <c r="J9" s="111">
        <v>0.5</v>
      </c>
      <c r="K9" s="94">
        <f>SUM(E9:J9)</f>
        <v>0.5</v>
      </c>
      <c r="L9" s="1"/>
      <c r="M9" s="1"/>
    </row>
    <row r="10" spans="1:13" ht="15">
      <c r="A10" s="106"/>
      <c r="B10" s="17"/>
      <c r="C10" s="3" t="s">
        <v>22</v>
      </c>
      <c r="D10" s="3" t="s">
        <v>28</v>
      </c>
      <c r="E10" s="111"/>
      <c r="F10" s="111"/>
      <c r="G10" s="111">
        <v>0.2</v>
      </c>
      <c r="H10" s="111"/>
      <c r="I10" s="111"/>
      <c r="J10" s="119"/>
      <c r="K10" s="94">
        <f>SUM(E10:J10)</f>
        <v>0.2</v>
      </c>
      <c r="L10" s="1"/>
      <c r="M10" s="1"/>
    </row>
    <row r="11" spans="1:13" ht="14">
      <c r="A11" s="106"/>
      <c r="B11" s="16" t="s">
        <v>33</v>
      </c>
      <c r="C11" s="16"/>
      <c r="D11" s="16"/>
      <c r="E11" s="114">
        <f>SUM(E9:E10)</f>
        <v>0</v>
      </c>
      <c r="F11" s="114">
        <f t="shared" ref="F11" si="7">SUM(F9:F10)</f>
        <v>0</v>
      </c>
      <c r="G11" s="114">
        <f t="shared" ref="G11" si="8">SUM(G9:G10)</f>
        <v>0.2</v>
      </c>
      <c r="H11" s="114">
        <f t="shared" ref="H11" si="9">SUM(H9:H10)</f>
        <v>0</v>
      </c>
      <c r="I11" s="114">
        <f t="shared" ref="I11" si="10">SUM(I9:I10)</f>
        <v>0</v>
      </c>
      <c r="J11" s="114">
        <f t="shared" ref="J11" si="11">SUM(J9:J10)</f>
        <v>0.5</v>
      </c>
      <c r="K11" s="93">
        <f t="shared" ref="K11" si="12">SUM(K9:K10)</f>
        <v>0.7</v>
      </c>
      <c r="L11" s="1"/>
      <c r="M11" s="1"/>
    </row>
    <row r="12" spans="1:13" ht="15">
      <c r="A12" s="106"/>
      <c r="B12" s="4" t="s">
        <v>34</v>
      </c>
      <c r="C12" s="3" t="s">
        <v>56</v>
      </c>
      <c r="D12" s="3" t="s">
        <v>35</v>
      </c>
      <c r="E12" s="111"/>
      <c r="F12" s="111"/>
      <c r="G12" s="111">
        <v>0.1</v>
      </c>
      <c r="H12" s="111"/>
      <c r="I12" s="111"/>
      <c r="J12" s="119"/>
      <c r="K12" s="94">
        <f>SUM(E12:J12)</f>
        <v>0.1</v>
      </c>
      <c r="L12" s="1"/>
      <c r="M12" s="1"/>
    </row>
    <row r="13" spans="1:13" ht="14">
      <c r="A13" s="107"/>
      <c r="B13" s="95" t="s">
        <v>36</v>
      </c>
      <c r="C13" s="95"/>
      <c r="D13" s="95"/>
      <c r="E13" s="112">
        <f t="shared" ref="E13:K13" si="13">SUM(E12)</f>
        <v>0</v>
      </c>
      <c r="F13" s="112">
        <f t="shared" si="13"/>
        <v>0</v>
      </c>
      <c r="G13" s="112">
        <f t="shared" si="13"/>
        <v>0.1</v>
      </c>
      <c r="H13" s="112">
        <f t="shared" si="13"/>
        <v>0</v>
      </c>
      <c r="I13" s="112">
        <f t="shared" si="13"/>
        <v>0</v>
      </c>
      <c r="J13" s="112">
        <f t="shared" si="13"/>
        <v>0</v>
      </c>
      <c r="K13" s="96">
        <f t="shared" si="13"/>
        <v>0.1</v>
      </c>
      <c r="L13" s="1"/>
      <c r="M13" s="1"/>
    </row>
    <row r="14" spans="1:13" ht="30">
      <c r="A14" s="108" t="s">
        <v>37</v>
      </c>
      <c r="B14" s="90" t="s">
        <v>38</v>
      </c>
      <c r="C14" s="91" t="s">
        <v>31</v>
      </c>
      <c r="D14" s="91" t="s">
        <v>57</v>
      </c>
      <c r="E14" s="113"/>
      <c r="F14" s="113"/>
      <c r="G14" s="113"/>
      <c r="H14" s="118"/>
      <c r="I14" s="113"/>
      <c r="J14" s="120">
        <v>0.25</v>
      </c>
      <c r="K14" s="92">
        <f>SUM(E14:J14)</f>
        <v>0.25</v>
      </c>
      <c r="L14" s="1"/>
      <c r="M14" s="1"/>
    </row>
    <row r="15" spans="1:13" ht="15">
      <c r="A15" s="106"/>
      <c r="B15" s="4" t="s">
        <v>39</v>
      </c>
      <c r="C15" s="5" t="s">
        <v>56</v>
      </c>
      <c r="D15" s="3" t="s">
        <v>40</v>
      </c>
      <c r="E15" s="111"/>
      <c r="F15" s="111"/>
      <c r="G15" s="111">
        <v>0.2</v>
      </c>
      <c r="H15" s="119"/>
      <c r="I15" s="111"/>
      <c r="J15" s="121"/>
      <c r="K15" s="94">
        <f>SUM(E15:J15)</f>
        <v>0.2</v>
      </c>
      <c r="L15" s="1"/>
      <c r="M15" s="1"/>
    </row>
    <row r="16" spans="1:13" ht="14">
      <c r="A16" s="107"/>
      <c r="B16" s="95" t="s">
        <v>41</v>
      </c>
      <c r="C16" s="95"/>
      <c r="D16" s="95"/>
      <c r="E16" s="112">
        <f>SUM(E14:E15)</f>
        <v>0</v>
      </c>
      <c r="F16" s="112">
        <f t="shared" ref="F16" si="14">SUM(F14:F15)</f>
        <v>0</v>
      </c>
      <c r="G16" s="112">
        <f t="shared" ref="G16" si="15">SUM(G14:G15)</f>
        <v>0.2</v>
      </c>
      <c r="H16" s="112">
        <f t="shared" ref="H16" si="16">SUM(H14:H15)</f>
        <v>0</v>
      </c>
      <c r="I16" s="112">
        <f t="shared" ref="I16" si="17">SUM(I14:I15)</f>
        <v>0</v>
      </c>
      <c r="J16" s="112">
        <f t="shared" ref="J16" si="18">SUM(J14:J15)</f>
        <v>0.25</v>
      </c>
      <c r="K16" s="96">
        <f t="shared" ref="K16" si="19">SUM(K14:K15)</f>
        <v>0.45</v>
      </c>
      <c r="L16" s="1"/>
      <c r="M16" s="1"/>
    </row>
    <row r="17" spans="1:13" ht="15">
      <c r="A17" s="108" t="s">
        <v>42</v>
      </c>
      <c r="B17" s="97" t="s">
        <v>43</v>
      </c>
      <c r="C17" s="91" t="s">
        <v>22</v>
      </c>
      <c r="D17" s="91" t="s">
        <v>44</v>
      </c>
      <c r="E17" s="113"/>
      <c r="F17" s="113"/>
      <c r="G17" s="113">
        <v>0.5</v>
      </c>
      <c r="H17" s="118"/>
      <c r="I17" s="113"/>
      <c r="J17" s="122"/>
      <c r="K17" s="92">
        <f t="shared" ref="K17:K26" si="20">SUM(E17:J17)</f>
        <v>0.5</v>
      </c>
      <c r="L17" s="1"/>
      <c r="M17" s="1"/>
    </row>
    <row r="18" spans="1:13" ht="15">
      <c r="A18" s="106"/>
      <c r="B18" s="17"/>
      <c r="C18" s="3" t="s">
        <v>45</v>
      </c>
      <c r="D18" s="3" t="s">
        <v>44</v>
      </c>
      <c r="E18" s="111"/>
      <c r="F18" s="111"/>
      <c r="G18" s="111">
        <v>0.2</v>
      </c>
      <c r="H18" s="119"/>
      <c r="I18" s="111"/>
      <c r="J18" s="116"/>
      <c r="K18" s="94">
        <f t="shared" si="20"/>
        <v>0.2</v>
      </c>
      <c r="L18" s="1"/>
      <c r="M18" s="1"/>
    </row>
    <row r="19" spans="1:13" ht="15">
      <c r="A19" s="106"/>
      <c r="B19" s="17"/>
      <c r="C19" s="3" t="s">
        <v>46</v>
      </c>
      <c r="D19" s="3" t="s">
        <v>44</v>
      </c>
      <c r="E19" s="111"/>
      <c r="F19" s="111"/>
      <c r="G19" s="111"/>
      <c r="H19" s="119">
        <v>0.2</v>
      </c>
      <c r="I19" s="111"/>
      <c r="J19" s="116"/>
      <c r="K19" s="94">
        <f t="shared" si="20"/>
        <v>0.2</v>
      </c>
      <c r="L19" s="1"/>
      <c r="M19" s="1"/>
    </row>
    <row r="20" spans="1:13" ht="30">
      <c r="A20" s="106"/>
      <c r="B20" s="4" t="s">
        <v>47</v>
      </c>
      <c r="C20" s="3" t="s">
        <v>22</v>
      </c>
      <c r="D20" s="3" t="s">
        <v>48</v>
      </c>
      <c r="E20" s="111"/>
      <c r="F20" s="111"/>
      <c r="G20" s="117">
        <v>1</v>
      </c>
      <c r="H20" s="119"/>
      <c r="I20" s="111"/>
      <c r="J20" s="116"/>
      <c r="K20" s="98">
        <f t="shared" si="20"/>
        <v>1</v>
      </c>
      <c r="L20" s="1"/>
      <c r="M20" s="1"/>
    </row>
    <row r="21" spans="1:13" ht="30">
      <c r="A21" s="106"/>
      <c r="B21" s="4" t="s">
        <v>49</v>
      </c>
      <c r="C21" s="3" t="s">
        <v>22</v>
      </c>
      <c r="D21" s="3" t="s">
        <v>50</v>
      </c>
      <c r="E21" s="111"/>
      <c r="F21" s="111"/>
      <c r="G21" s="111">
        <v>0.8</v>
      </c>
      <c r="H21" s="119"/>
      <c r="I21" s="111"/>
      <c r="J21" s="116"/>
      <c r="K21" s="94">
        <f t="shared" si="20"/>
        <v>0.8</v>
      </c>
      <c r="L21" s="1"/>
      <c r="M21" s="1"/>
    </row>
    <row r="22" spans="1:13" ht="15">
      <c r="A22" s="106"/>
      <c r="B22" s="17" t="s">
        <v>51</v>
      </c>
      <c r="C22" s="3" t="s">
        <v>22</v>
      </c>
      <c r="D22" s="3" t="s">
        <v>52</v>
      </c>
      <c r="E22" s="111"/>
      <c r="F22" s="111"/>
      <c r="G22" s="111">
        <v>0.3</v>
      </c>
      <c r="H22" s="119"/>
      <c r="I22" s="111"/>
      <c r="J22" s="116"/>
      <c r="K22" s="94">
        <f t="shared" si="20"/>
        <v>0.3</v>
      </c>
      <c r="L22" s="1"/>
      <c r="M22" s="1"/>
    </row>
    <row r="23" spans="1:13" ht="15">
      <c r="A23" s="106"/>
      <c r="B23" s="17"/>
      <c r="C23" s="3" t="s">
        <v>45</v>
      </c>
      <c r="D23" s="3" t="s">
        <v>27</v>
      </c>
      <c r="E23" s="111"/>
      <c r="F23" s="111"/>
      <c r="G23" s="111">
        <v>0.1</v>
      </c>
      <c r="H23" s="119"/>
      <c r="I23" s="111"/>
      <c r="J23" s="116"/>
      <c r="K23" s="94">
        <f t="shared" si="20"/>
        <v>0.1</v>
      </c>
      <c r="L23" s="1"/>
      <c r="M23" s="1"/>
    </row>
    <row r="24" spans="1:13" ht="15">
      <c r="A24" s="106"/>
      <c r="B24" s="17"/>
      <c r="C24" s="3" t="s">
        <v>45</v>
      </c>
      <c r="D24" s="3" t="s">
        <v>53</v>
      </c>
      <c r="E24" s="111"/>
      <c r="F24" s="111"/>
      <c r="G24" s="111">
        <v>0.2</v>
      </c>
      <c r="H24" s="119"/>
      <c r="I24" s="111"/>
      <c r="J24" s="116"/>
      <c r="K24" s="94">
        <f t="shared" si="20"/>
        <v>0.2</v>
      </c>
      <c r="L24" s="1"/>
      <c r="M24" s="1"/>
    </row>
    <row r="25" spans="1:13" ht="15">
      <c r="A25" s="106"/>
      <c r="B25" s="17"/>
      <c r="C25" s="3" t="s">
        <v>46</v>
      </c>
      <c r="D25" s="3" t="s">
        <v>27</v>
      </c>
      <c r="E25" s="111"/>
      <c r="F25" s="111"/>
      <c r="G25" s="111"/>
      <c r="H25" s="119">
        <v>0.1</v>
      </c>
      <c r="I25" s="111"/>
      <c r="J25" s="116"/>
      <c r="K25" s="94">
        <f t="shared" si="20"/>
        <v>0.1</v>
      </c>
      <c r="L25" s="1"/>
      <c r="M25" s="1"/>
    </row>
    <row r="26" spans="1:13" ht="15">
      <c r="A26" s="106"/>
      <c r="B26" s="17"/>
      <c r="C26" s="3" t="s">
        <v>46</v>
      </c>
      <c r="D26" s="3" t="s">
        <v>53</v>
      </c>
      <c r="E26" s="111"/>
      <c r="F26" s="111"/>
      <c r="G26" s="111"/>
      <c r="H26" s="119">
        <v>0.2</v>
      </c>
      <c r="I26" s="111"/>
      <c r="J26" s="116"/>
      <c r="K26" s="94">
        <f t="shared" si="20"/>
        <v>0.2</v>
      </c>
      <c r="L26" s="1"/>
      <c r="M26" s="1"/>
    </row>
    <row r="27" spans="1:13" ht="14">
      <c r="A27" s="107"/>
      <c r="B27" s="95" t="s">
        <v>54</v>
      </c>
      <c r="C27" s="95"/>
      <c r="D27" s="95"/>
      <c r="E27" s="112">
        <f t="shared" ref="E27:K27" si="21">SUM(E17:E26)</f>
        <v>0</v>
      </c>
      <c r="F27" s="112">
        <f t="shared" si="21"/>
        <v>0</v>
      </c>
      <c r="G27" s="112">
        <f t="shared" si="21"/>
        <v>3.1</v>
      </c>
      <c r="H27" s="112">
        <f t="shared" si="21"/>
        <v>0.5</v>
      </c>
      <c r="I27" s="112">
        <f t="shared" si="21"/>
        <v>0</v>
      </c>
      <c r="J27" s="112">
        <f t="shared" si="21"/>
        <v>0</v>
      </c>
      <c r="K27" s="96">
        <f t="shared" si="21"/>
        <v>3.6000000000000005</v>
      </c>
      <c r="L27" s="1"/>
      <c r="M27" s="1"/>
    </row>
    <row r="28" spans="1:13" ht="14">
      <c r="A28" s="99" t="s">
        <v>55</v>
      </c>
      <c r="B28" s="100"/>
      <c r="C28" s="101"/>
      <c r="D28" s="102"/>
      <c r="E28" s="115">
        <f>SUM(E3:E27)/2</f>
        <v>0</v>
      </c>
      <c r="F28" s="115">
        <f>SUM(F3:F27)/2</f>
        <v>0</v>
      </c>
      <c r="G28" s="115">
        <f>SUM(G3:G27)/2</f>
        <v>4.4000000000000004</v>
      </c>
      <c r="H28" s="115">
        <f>SUM(H3:H27)/2</f>
        <v>0.5</v>
      </c>
      <c r="I28" s="115">
        <f>SUM(I3:I27)/2</f>
        <v>0.1</v>
      </c>
      <c r="J28" s="115">
        <f>SUM(J3:J27)/2</f>
        <v>0.75</v>
      </c>
      <c r="K28" s="103">
        <f>SUM(K3:K27)/2</f>
        <v>5.75</v>
      </c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21">
    <mergeCell ref="B16:D16"/>
    <mergeCell ref="A28:B28"/>
    <mergeCell ref="A6:A13"/>
    <mergeCell ref="A14:A16"/>
    <mergeCell ref="A17:A27"/>
    <mergeCell ref="B27:D27"/>
    <mergeCell ref="B17:B19"/>
    <mergeCell ref="B11:D11"/>
    <mergeCell ref="B13:D13"/>
    <mergeCell ref="B8:D8"/>
    <mergeCell ref="B6:B7"/>
    <mergeCell ref="B9:B10"/>
    <mergeCell ref="B22:B26"/>
    <mergeCell ref="A3:A5"/>
    <mergeCell ref="B1:B2"/>
    <mergeCell ref="C1:C2"/>
    <mergeCell ref="K1:K2"/>
    <mergeCell ref="B5:D5"/>
    <mergeCell ref="A1:A2"/>
    <mergeCell ref="D1:D2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DESY SoW</vt:lpstr>
      <vt:lpstr>IceCube M&amp;O</vt:lpstr>
      <vt:lpstr>IceCube Upgrade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Markus Ackermann</cp:lastModifiedBy>
  <dcterms:created xsi:type="dcterms:W3CDTF">2019-04-28T17:15:12Z</dcterms:created>
  <dcterms:modified xsi:type="dcterms:W3CDTF">2019-04-29T23:46:29Z</dcterms:modified>
</cp:coreProperties>
</file>