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11865" activeTab="0"/>
  </bookViews>
  <sheets>
    <sheet name="Authors Contribution" sheetId="1" r:id="rId1"/>
    <sheet name="Institutional Chart" sheetId="2" r:id="rId2"/>
    <sheet name="MoU Exhibit 1 " sheetId="3" r:id="rId3"/>
    <sheet name="Distributed Funding Model" sheetId="4" state="hidden" r:id="rId4"/>
  </sheets>
  <definedNames>
    <definedName name="_xlnm._FilterDatabase" localSheetId="1" hidden="1">'Institutional Chart'!$A$2:$AU$87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Contribution'!$B$1:$R$42</definedName>
    <definedName name="_xlnm.Print_Area" localSheetId="1">'Institutional Chart'!$G$3:$R$31</definedName>
    <definedName name="_xlnm.Print_Area" localSheetId="2">'MoU Exhibit 1 '!$B$1:$E$39</definedName>
    <definedName name="_xlnm.Print_Area">#N/A</definedName>
    <definedName name="_xlnm.Print_Titles" localSheetId="0">'Authors Contribution'!$C:$H,'Authors Contribution'!$1:$2</definedName>
    <definedName name="_xlnm.Print_Titles">#N/A</definedName>
    <definedName name="SourceOK">#REF!</definedName>
    <definedName name="TypeOK">#REF!</definedName>
    <definedName name="uwCatOK">#REF!</definedName>
  </definedNames>
  <calcPr fullCalcOnLoad="1"/>
</workbook>
</file>

<file path=xl/comments1.xml><?xml version="1.0" encoding="utf-8"?>
<comments xmlns="http://schemas.openxmlformats.org/spreadsheetml/2006/main">
  <authors>
    <author>adi</author>
  </authors>
  <commentList>
    <comment ref="H20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+ 5 Diploma / Master students</t>
        </r>
      </text>
    </comment>
    <comment ref="G26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Andreas Gross</t>
        </r>
      </text>
    </comment>
    <comment ref="F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Alexander Kappes</t>
        </r>
      </text>
    </comment>
    <comment ref="G24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Remove: Tilo W.</t>
        </r>
      </text>
    </comment>
    <comment ref="G29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Georges Kohnen</t>
        </r>
      </text>
    </comment>
    <comment ref="F8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Add: Amy Connolly</t>
        </r>
      </text>
    </comment>
    <comment ref="G31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Stijn Buitink instead of Kalpana Singh</t>
        </r>
      </text>
    </comment>
    <comment ref="G37" authorId="0">
      <text>
        <r>
          <rPr>
            <b/>
            <sz val="8"/>
            <rFont val="Tahoma"/>
            <family val="2"/>
          </rPr>
          <t>adi:</t>
        </r>
        <r>
          <rPr>
            <sz val="8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<sst xmlns="http://schemas.openxmlformats.org/spreadsheetml/2006/main" count="418" uniqueCount="208">
  <si>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</si>
  <si>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</si>
  <si>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</si>
  <si>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</si>
  <si>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</si>
  <si>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</si>
  <si>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</si>
  <si>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</si>
  <si>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</si>
  <si>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</si>
  <si>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</si>
  <si>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</si>
  <si>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</si>
  <si>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</si>
  <si>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</si>
  <si>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</si>
  <si>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</si>
  <si>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</si>
  <si>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</si>
  <si>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</si>
  <si>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</si>
  <si>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</si>
  <si>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</si>
  <si>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</si>
  <si>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</si>
  <si>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</si>
  <si>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</si>
  <si>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</si>
  <si>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</si>
  <si>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</si>
  <si>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</si>
  <si>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</si>
  <si>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</si>
  <si>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</si>
  <si>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</si>
  <si>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</si>
  <si>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</si>
  <si>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</si>
  <si>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</si>
  <si>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</si>
  <si>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</si>
  <si>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</si>
  <si>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</si>
  <si>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</si>
  <si>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</si>
  <si>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</si>
  <si>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</si>
  <si>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</si>
  <si>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</si>
  <si>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</si>
  <si>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</si>
  <si>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</si>
  <si>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</si>
  <si>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</si>
  <si>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</si>
  <si>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</si>
  <si>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</si>
  <si>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</si>
  <si>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</si>
  <si>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</si>
  <si>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</si>
  <si>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</si>
  <si>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</si>
  <si>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</si>
  <si>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</si>
  <si>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</si>
  <si>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</si>
  <si>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</si>
  <si>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</si>
  <si>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</si>
  <si>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 xml:space="preserve"> Scientists / Post Docs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</si>
  <si>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</si>
  <si>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</si>
  <si>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</si>
  <si>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</si>
  <si>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</si>
  <si>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</si>
  <si>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</si>
  <si>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</si>
  <si>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</si>
  <si>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</si>
  <si>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</si>
  <si>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</si>
  <si>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</si>
  <si>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</si>
  <si>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</si>
  <si>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</si>
  <si>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</si>
  <si>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</si>
  <si>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</si>
  <si>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</si>
  <si>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</si>
  <si>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</si>
  <si>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</si>
  <si>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</si>
  <si>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</si>
  <si>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</si>
  <si>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</si>
  <si>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</si>
  <si>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</si>
  <si>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</si>
  <si>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</si>
  <si>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</si>
  <si>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</si>
  <si>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</si>
  <si>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</si>
  <si>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</si>
  <si>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</si>
  <si>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</si>
  <si>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</si>
  <si>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</si>
  <si>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</si>
  <si>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</si>
  <si>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Exhibit 1: IceCube Collaborating Institutions, Institutional Leads, and Funding Agencies</t>
  </si>
  <si>
    <t>Collaborating Institution</t>
  </si>
  <si>
    <t>Institution Lead</t>
  </si>
  <si>
    <t>University of Alabama</t>
  </si>
  <si>
    <t>D. Williams</t>
  </si>
  <si>
    <t>University of Alaska-Anchorage</t>
  </si>
  <si>
    <t>K. Rawlins</t>
  </si>
  <si>
    <t>Clark Atlanta University</t>
  </si>
  <si>
    <t>G. Japaridze</t>
  </si>
  <si>
    <t>I. Taboada</t>
  </si>
  <si>
    <t>Lawrence Berkeley National Laboratory</t>
  </si>
  <si>
    <t>Ohio State University</t>
  </si>
  <si>
    <t>J. Beatty</t>
  </si>
  <si>
    <t>Pennsylvania State University</t>
  </si>
  <si>
    <t>D. Cowen</t>
  </si>
  <si>
    <t>Southern University</t>
  </si>
  <si>
    <t xml:space="preserve">A. Fazely </t>
  </si>
  <si>
    <t>University of California-Berkeley</t>
  </si>
  <si>
    <t>B. Price</t>
  </si>
  <si>
    <t>University of California-Irvine</t>
  </si>
  <si>
    <t>S. Barwick</t>
  </si>
  <si>
    <t>University of Delaware</t>
  </si>
  <si>
    <t>T. Gaisser</t>
  </si>
  <si>
    <t>University of Kansas</t>
  </si>
  <si>
    <t>D. Besson</t>
  </si>
  <si>
    <t>University of Maryland</t>
  </si>
  <si>
    <t>G. Sullivan</t>
  </si>
  <si>
    <t>University of Wisconsin-Madison</t>
  </si>
  <si>
    <t>University of Wisconsin-River Falls</t>
  </si>
  <si>
    <t>J. Madsen</t>
  </si>
  <si>
    <t xml:space="preserve">RWTH Aachen </t>
  </si>
  <si>
    <t>C. Wiebusch</t>
  </si>
  <si>
    <t>DESY-Zeuthen</t>
  </si>
  <si>
    <t>C. Spiering</t>
  </si>
  <si>
    <t>Ecole Polytechnique Federale de Lausanne</t>
  </si>
  <si>
    <t>M. Ribordy</t>
  </si>
  <si>
    <t>Stockholm University</t>
  </si>
  <si>
    <t>P. Hulth</t>
  </si>
  <si>
    <t>Uppsala University</t>
  </si>
  <si>
    <t>O. Botner</t>
  </si>
  <si>
    <t>Universitaet Dortmund</t>
  </si>
  <si>
    <t>W. Rhode</t>
  </si>
  <si>
    <t>Universitaet Mainz</t>
  </si>
  <si>
    <t>L. Koepke</t>
  </si>
  <si>
    <t>Universitaet Wuppertal</t>
  </si>
  <si>
    <t>K. Helbing</t>
  </si>
  <si>
    <t>Universite Libre de Bruxelles</t>
  </si>
  <si>
    <t>D. Bertrand</t>
  </si>
  <si>
    <t xml:space="preserve">MPI Heidelberg </t>
  </si>
  <si>
    <t>E. Resconi</t>
  </si>
  <si>
    <t>Humboldt Universitaet Berlin</t>
  </si>
  <si>
    <t>H. Kolanoski</t>
  </si>
  <si>
    <t>Ruhr-Universität Bochum</t>
  </si>
  <si>
    <t>J. Becker</t>
  </si>
  <si>
    <t>Universität Bonn</t>
  </si>
  <si>
    <t>M. Kowalski</t>
  </si>
  <si>
    <t>University of Canterbury</t>
  </si>
  <si>
    <t>J. Adams</t>
  </si>
  <si>
    <t>University of Chiba</t>
  </si>
  <si>
    <t>S. Yoshida</t>
  </si>
  <si>
    <t>University of Gent</t>
  </si>
  <si>
    <t>D. Ryckbosch</t>
  </si>
  <si>
    <t>Vrije Universiteit Brussel</t>
  </si>
  <si>
    <t>C. De Clercq</t>
  </si>
  <si>
    <t>University of Oxford</t>
  </si>
  <si>
    <t>S. Sarkar</t>
  </si>
  <si>
    <t>Inst</t>
  </si>
  <si>
    <t>S. Klein</t>
  </si>
  <si>
    <t>A. Karle</t>
  </si>
  <si>
    <t>E. Daubie</t>
  </si>
  <si>
    <t>D. Grant</t>
  </si>
  <si>
    <t xml:space="preserve">S. Seunarine </t>
  </si>
  <si>
    <t>University of the West Indies, Barbados</t>
  </si>
  <si>
    <t>University of Alberta</t>
  </si>
  <si>
    <t>PhD. Authors</t>
  </si>
  <si>
    <t>Ph.D. Authors</t>
  </si>
  <si>
    <t xml:space="preserve"> PhD. Students</t>
  </si>
  <si>
    <t>Authors Head Count</t>
  </si>
  <si>
    <t>MARSDEN</t>
  </si>
  <si>
    <t>Universite de Mons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</si>
  <si>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</si>
  <si>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</si>
  <si>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</si>
  <si>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</si>
  <si>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</si>
  <si>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t>v9.0 , September 15, 2010</t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</si>
  <si>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</si>
  <si>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University of Delaware </t>
    </r>
    <r>
      <rPr>
        <sz val="12"/>
        <rFont val="Times New Roman"/>
        <family val="1"/>
      </rPr>
      <t>(Tom Gaisser)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</si>
  <si>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</si>
  <si>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v 10.0 , April 22, 2011</t>
  </si>
  <si>
    <t>Revised by PI for the April 2011 Mtg.</t>
  </si>
  <si>
    <t>Changes since last official version are colored red</t>
  </si>
  <si>
    <t>Docushare doc#</t>
  </si>
  <si>
    <t>M&amp;O Responsibilities funded by NSF M&amp;O &amp; Inst. In-Kind (FTE)</t>
  </si>
  <si>
    <t>Last updated on April 22, 2011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</si>
</sst>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\ &quot;M&quot;"/>
    <numFmt numFmtId="170" formatCode="0.000&quot;M&quot;"/>
    <numFmt numFmtId="171" formatCode="0.00&quot;M&quot;"/>
    <numFmt numFmtId="172" formatCode="0.00#"/>
    <numFmt numFmtId="173" formatCode="&quot;(&quot;0"/>
    <numFmt numFmtId="174" formatCode="0&quot;)&quot;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&quot;)&quot;"/>
    <numFmt numFmtId="182" formatCode="&quot;$&quot;#,##0\K"/>
    <numFmt numFmtId="183" formatCode="mmm\ yyyy"/>
    <numFmt numFmtId="184" formatCode="#,##0.0_);[Red]\(#,##0.0\)"/>
    <numFmt numFmtId="185" formatCode="[$-409]dddd\,\ mmmm\ dd\,\ yyyy"/>
    <numFmt numFmtId="186" formatCode="[$-409]mmm\-yy;@"/>
  </numFmts>
  <fonts count="10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0"/>
      <name val="Microsoft Sans Serif"/>
      <family val="2"/>
    </font>
    <font>
      <sz val="8"/>
      <name val="Microsoft Sans Serif"/>
      <family val="2"/>
    </font>
    <font>
      <sz val="9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.75"/>
      <color indexed="8"/>
      <name val="Arial"/>
      <family val="2"/>
    </font>
    <font>
      <sz val="14.5"/>
      <color indexed="8"/>
      <name val="Arial"/>
      <family val="2"/>
    </font>
    <font>
      <b/>
      <sz val="14"/>
      <color indexed="8"/>
      <name val="Arial"/>
      <family val="2"/>
    </font>
    <font>
      <b/>
      <sz val="14.5"/>
      <color indexed="9"/>
      <name val="Arial"/>
      <family val="2"/>
    </font>
    <font>
      <sz val="12.8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sz val="14"/>
      <color indexed="8"/>
      <name val="Arial"/>
      <family val="2"/>
    </font>
    <font>
      <b/>
      <sz val="13.5"/>
      <color indexed="8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.5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0.25"/>
      <color indexed="8"/>
      <name val="Arial"/>
      <family val="2"/>
    </font>
    <font>
      <b/>
      <sz val="24.5"/>
      <color indexed="8"/>
      <name val="Arial"/>
      <family val="2"/>
    </font>
    <font>
      <b/>
      <sz val="10.1"/>
      <color indexed="8"/>
      <name val="Arial"/>
      <family val="2"/>
    </font>
    <font>
      <sz val="11.8"/>
      <color indexed="8"/>
      <name val="Arial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7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horizontal="right" vertical="top" wrapText="1"/>
    </xf>
    <xf numFmtId="0" fontId="7" fillId="33" borderId="14" xfId="0" applyFont="1" applyFill="1" applyBorder="1" applyAlignment="1">
      <alignment horizontal="right" vertical="top" wrapText="1"/>
    </xf>
    <xf numFmtId="2" fontId="8" fillId="33" borderId="14" xfId="0" applyNumberFormat="1" applyFont="1" applyFill="1" applyBorder="1" applyAlignment="1">
      <alignment horizontal="right" vertical="top" wrapText="1"/>
    </xf>
    <xf numFmtId="2" fontId="7" fillId="33" borderId="14" xfId="0" applyNumberFormat="1" applyFont="1" applyFill="1" applyBorder="1" applyAlignment="1">
      <alignment horizontal="right" vertical="top" wrapText="1"/>
    </xf>
    <xf numFmtId="2" fontId="8" fillId="33" borderId="16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5" borderId="14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14" xfId="0" applyFont="1" applyFill="1" applyBorder="1" applyAlignment="1">
      <alignment horizontal="center" vertical="top" wrapText="1"/>
    </xf>
    <xf numFmtId="0" fontId="7" fillId="37" borderId="13" xfId="0" applyFont="1" applyFill="1" applyBorder="1" applyAlignment="1">
      <alignment horizontal="center" vertical="top" wrapText="1"/>
    </xf>
    <xf numFmtId="0" fontId="7" fillId="37" borderId="14" xfId="0" applyFont="1" applyFill="1" applyBorder="1" applyAlignment="1">
      <alignment horizontal="center" vertical="top" wrapText="1"/>
    </xf>
    <xf numFmtId="0" fontId="0" fillId="38" borderId="17" xfId="0" applyFill="1" applyBorder="1" applyAlignment="1">
      <alignment/>
    </xf>
    <xf numFmtId="0" fontId="0" fillId="38" borderId="18" xfId="0" applyFill="1" applyBorder="1" applyAlignment="1">
      <alignment/>
    </xf>
    <xf numFmtId="0" fontId="1" fillId="39" borderId="19" xfId="0" applyFont="1" applyFill="1" applyBorder="1" applyAlignment="1">
      <alignment horizontal="center"/>
    </xf>
    <xf numFmtId="0" fontId="0" fillId="39" borderId="20" xfId="0" applyFill="1" applyBorder="1" applyAlignment="1">
      <alignment/>
    </xf>
    <xf numFmtId="0" fontId="2" fillId="39" borderId="21" xfId="0" applyFont="1" applyFill="1" applyBorder="1" applyAlignment="1">
      <alignment horizontal="center" textRotation="90" wrapText="1"/>
    </xf>
    <xf numFmtId="0" fontId="0" fillId="39" borderId="22" xfId="0" applyFill="1" applyBorder="1" applyAlignment="1">
      <alignment/>
    </xf>
    <xf numFmtId="174" fontId="2" fillId="39" borderId="23" xfId="0" applyNumberFormat="1" applyFont="1" applyFill="1" applyBorder="1" applyAlignment="1">
      <alignment horizontal="center" vertical="center" wrapText="1"/>
    </xf>
    <xf numFmtId="0" fontId="0" fillId="39" borderId="24" xfId="0" applyFill="1" applyBorder="1" applyAlignment="1">
      <alignment/>
    </xf>
    <xf numFmtId="0" fontId="0" fillId="39" borderId="18" xfId="0" applyFill="1" applyBorder="1" applyAlignment="1">
      <alignment/>
    </xf>
    <xf numFmtId="0" fontId="6" fillId="40" borderId="25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6" fillId="38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3" fontId="1" fillId="0" borderId="0" xfId="0" applyNumberFormat="1" applyFont="1" applyAlignment="1">
      <alignment horizontal="center"/>
    </xf>
    <xf numFmtId="1" fontId="2" fillId="0" borderId="2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6" fillId="41" borderId="25" xfId="0" applyFont="1" applyFill="1" applyBorder="1" applyAlignment="1">
      <alignment vertical="center" wrapText="1"/>
    </xf>
    <xf numFmtId="0" fontId="6" fillId="40" borderId="28" xfId="0" applyFont="1" applyFill="1" applyBorder="1" applyAlignment="1">
      <alignment vertical="center" wrapText="1"/>
    </xf>
    <xf numFmtId="0" fontId="6" fillId="41" borderId="28" xfId="0" applyFont="1" applyFill="1" applyBorder="1" applyAlignment="1">
      <alignment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" fontId="17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0" borderId="0" xfId="57" applyFont="1" applyBorder="1" applyAlignment="1">
      <alignment vertical="top"/>
      <protection/>
    </xf>
    <xf numFmtId="0" fontId="1" fillId="0" borderId="0" xfId="57" applyFont="1" applyBorder="1">
      <alignment/>
      <protection/>
    </xf>
    <xf numFmtId="0" fontId="21" fillId="0" borderId="0" xfId="57" applyBorder="1">
      <alignment/>
      <protection/>
    </xf>
    <xf numFmtId="0" fontId="2" fillId="0" borderId="0" xfId="57" applyFont="1" applyBorder="1" applyAlignment="1">
      <alignment vertical="top" wrapText="1"/>
      <protection/>
    </xf>
    <xf numFmtId="0" fontId="3" fillId="0" borderId="29" xfId="57" applyFont="1" applyBorder="1" applyAlignment="1">
      <alignment horizontal="center" wrapText="1"/>
      <protection/>
    </xf>
    <xf numFmtId="0" fontId="3" fillId="0" borderId="29" xfId="57" applyFont="1" applyFill="1" applyBorder="1" applyAlignment="1">
      <alignment horizontal="center" wrapText="1"/>
      <protection/>
    </xf>
    <xf numFmtId="0" fontId="14" fillId="0" borderId="29" xfId="57" applyFont="1" applyFill="1" applyBorder="1" applyAlignment="1">
      <alignment horizontal="left" vertical="top" wrapText="1" indent="1"/>
      <protection/>
    </xf>
    <xf numFmtId="0" fontId="14" fillId="0" borderId="29" xfId="57" applyFont="1" applyFill="1" applyBorder="1" applyAlignment="1">
      <alignment horizontal="center" vertical="top" wrapText="1"/>
      <protection/>
    </xf>
    <xf numFmtId="0" fontId="21" fillId="0" borderId="0" xfId="57" applyFill="1" applyBorder="1">
      <alignment/>
      <protection/>
    </xf>
    <xf numFmtId="0" fontId="14" fillId="0" borderId="29" xfId="57" applyFont="1" applyFill="1" applyBorder="1" applyAlignment="1">
      <alignment horizontal="left" vertical="top" indent="1"/>
      <protection/>
    </xf>
    <xf numFmtId="0" fontId="14" fillId="0" borderId="29" xfId="57" applyFont="1" applyFill="1" applyBorder="1" applyAlignment="1">
      <alignment horizontal="left" vertical="center" wrapText="1" indent="1"/>
      <protection/>
    </xf>
    <xf numFmtId="0" fontId="14" fillId="0" borderId="29" xfId="57" applyFont="1" applyFill="1" applyBorder="1" applyAlignment="1">
      <alignment horizontal="center" vertical="center" wrapText="1"/>
      <protection/>
    </xf>
    <xf numFmtId="0" fontId="21" fillId="0" borderId="0" xfId="57" applyFont="1" applyBorder="1">
      <alignment/>
      <protection/>
    </xf>
    <xf numFmtId="0" fontId="2" fillId="0" borderId="21" xfId="0" applyFont="1" applyFill="1" applyBorder="1" applyAlignment="1">
      <alignment horizontal="left" vertical="center" wrapText="1"/>
    </xf>
    <xf numFmtId="174" fontId="3" fillId="39" borderId="31" xfId="0" applyNumberFormat="1" applyFont="1" applyFill="1" applyBorder="1" applyAlignment="1">
      <alignment horizontal="center" vertical="center" wrapText="1"/>
    </xf>
    <xf numFmtId="174" fontId="3" fillId="39" borderId="28" xfId="0" applyNumberFormat="1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vertical="center" wrapText="1"/>
    </xf>
    <xf numFmtId="0" fontId="6" fillId="40" borderId="33" xfId="0" applyFont="1" applyFill="1" applyBorder="1" applyAlignment="1">
      <alignment vertical="center" wrapText="1"/>
    </xf>
    <xf numFmtId="0" fontId="6" fillId="41" borderId="33" xfId="0" applyFont="1" applyFill="1" applyBorder="1" applyAlignment="1">
      <alignment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186" fontId="3" fillId="0" borderId="34" xfId="0" applyNumberFormat="1" applyFont="1" applyBorder="1" applyAlignment="1" quotePrefix="1">
      <alignment horizontal="center" vertical="center" wrapText="1"/>
    </xf>
    <xf numFmtId="186" fontId="3" fillId="0" borderId="35" xfId="0" applyNumberFormat="1" applyFont="1" applyBorder="1" applyAlignment="1" quotePrefix="1">
      <alignment horizontal="center" vertical="center" wrapText="1"/>
    </xf>
    <xf numFmtId="186" fontId="3" fillId="0" borderId="36" xfId="0" applyNumberFormat="1" applyFont="1" applyBorder="1" applyAlignment="1" quotePrefix="1">
      <alignment horizontal="center" vertical="center" wrapText="1"/>
    </xf>
    <xf numFmtId="186" fontId="3" fillId="0" borderId="37" xfId="0" applyNumberFormat="1" applyFont="1" applyBorder="1" applyAlignment="1">
      <alignment horizontal="center" vertical="center" wrapText="1"/>
    </xf>
    <xf numFmtId="1" fontId="28" fillId="0" borderId="23" xfId="0" applyNumberFormat="1" applyFont="1" applyBorder="1" applyAlignment="1">
      <alignment horizontal="center" vertical="center" wrapText="1"/>
    </xf>
    <xf numFmtId="173" fontId="29" fillId="0" borderId="38" xfId="0" applyNumberFormat="1" applyFont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 vertical="center" wrapText="1"/>
    </xf>
    <xf numFmtId="174" fontId="29" fillId="0" borderId="26" xfId="0" applyNumberFormat="1" applyFont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173" fontId="29" fillId="0" borderId="38" xfId="0" applyNumberFormat="1" applyFont="1" applyFill="1" applyBorder="1" applyAlignment="1">
      <alignment horizontal="center" vertical="center" wrapText="1"/>
    </xf>
    <xf numFmtId="1" fontId="29" fillId="0" borderId="11" xfId="0" applyNumberFormat="1" applyFont="1" applyFill="1" applyBorder="1" applyAlignment="1">
      <alignment horizontal="center" vertical="center" wrapText="1"/>
    </xf>
    <xf numFmtId="174" fontId="29" fillId="0" borderId="26" xfId="0" applyNumberFormat="1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top" wrapText="1"/>
    </xf>
    <xf numFmtId="0" fontId="32" fillId="0" borderId="40" xfId="0" applyFont="1" applyFill="1" applyBorder="1" applyAlignment="1">
      <alignment horizontal="center" vertical="top" wrapText="1"/>
    </xf>
    <xf numFmtId="0" fontId="32" fillId="0" borderId="41" xfId="0" applyFont="1" applyFill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2" fontId="29" fillId="0" borderId="42" xfId="0" applyNumberFormat="1" applyFont="1" applyFill="1" applyBorder="1" applyAlignment="1">
      <alignment horizontal="center" vertical="center" wrapText="1"/>
    </xf>
    <xf numFmtId="2" fontId="29" fillId="0" borderId="43" xfId="0" applyNumberFormat="1" applyFont="1" applyFill="1" applyBorder="1" applyAlignment="1">
      <alignment horizontal="center" vertical="center" wrapText="1"/>
    </xf>
    <xf numFmtId="2" fontId="29" fillId="0" borderId="44" xfId="0" applyNumberFormat="1" applyFont="1" applyFill="1" applyBorder="1" applyAlignment="1">
      <alignment horizontal="center" vertical="center" wrapText="1"/>
    </xf>
    <xf numFmtId="2" fontId="28" fillId="0" borderId="44" xfId="0" applyNumberFormat="1" applyFont="1" applyFill="1" applyBorder="1" applyAlignment="1">
      <alignment horizontal="center" vertical="center" wrapText="1"/>
    </xf>
    <xf numFmtId="2" fontId="28" fillId="40" borderId="45" xfId="0" applyNumberFormat="1" applyFont="1" applyFill="1" applyBorder="1" applyAlignment="1">
      <alignment horizontal="center" vertical="center" wrapText="1"/>
    </xf>
    <xf numFmtId="2" fontId="28" fillId="40" borderId="46" xfId="0" applyNumberFormat="1" applyFont="1" applyFill="1" applyBorder="1" applyAlignment="1">
      <alignment horizontal="center" vertical="center" wrapText="1"/>
    </xf>
    <xf numFmtId="2" fontId="28" fillId="40" borderId="47" xfId="0" applyNumberFormat="1" applyFont="1" applyFill="1" applyBorder="1" applyAlignment="1">
      <alignment horizontal="center" vertical="center" wrapText="1"/>
    </xf>
    <xf numFmtId="2" fontId="34" fillId="40" borderId="48" xfId="0" applyNumberFormat="1" applyFont="1" applyFill="1" applyBorder="1" applyAlignment="1">
      <alignment horizontal="center" vertical="center"/>
    </xf>
    <xf numFmtId="2" fontId="28" fillId="40" borderId="49" xfId="0" applyNumberFormat="1" applyFont="1" applyFill="1" applyBorder="1" applyAlignment="1">
      <alignment horizontal="center" vertical="center" wrapText="1"/>
    </xf>
    <xf numFmtId="2" fontId="28" fillId="40" borderId="50" xfId="0" applyNumberFormat="1" applyFont="1" applyFill="1" applyBorder="1" applyAlignment="1">
      <alignment horizontal="center" vertical="center" wrapText="1"/>
    </xf>
    <xf numFmtId="2" fontId="28" fillId="40" borderId="51" xfId="0" applyNumberFormat="1" applyFont="1" applyFill="1" applyBorder="1" applyAlignment="1">
      <alignment horizontal="center" vertical="center" wrapText="1"/>
    </xf>
    <xf numFmtId="2" fontId="34" fillId="40" borderId="52" xfId="0" applyNumberFormat="1" applyFont="1" applyFill="1" applyBorder="1" applyAlignment="1">
      <alignment horizontal="center" vertical="center"/>
    </xf>
    <xf numFmtId="2" fontId="28" fillId="41" borderId="49" xfId="0" applyNumberFormat="1" applyFont="1" applyFill="1" applyBorder="1" applyAlignment="1">
      <alignment horizontal="center" vertical="center" wrapText="1"/>
    </xf>
    <xf numFmtId="2" fontId="28" fillId="41" borderId="50" xfId="0" applyNumberFormat="1" applyFont="1" applyFill="1" applyBorder="1" applyAlignment="1">
      <alignment horizontal="center" vertical="center" wrapText="1"/>
    </xf>
    <xf numFmtId="2" fontId="28" fillId="41" borderId="51" xfId="0" applyNumberFormat="1" applyFont="1" applyFill="1" applyBorder="1" applyAlignment="1">
      <alignment horizontal="center" vertical="center" wrapText="1"/>
    </xf>
    <xf numFmtId="2" fontId="30" fillId="41" borderId="52" xfId="0" applyNumberFormat="1" applyFont="1" applyFill="1" applyBorder="1" applyAlignment="1">
      <alignment horizontal="center" vertical="center"/>
    </xf>
    <xf numFmtId="0" fontId="35" fillId="39" borderId="53" xfId="0" applyFont="1" applyFill="1" applyBorder="1" applyAlignment="1">
      <alignment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Fill="1" applyBorder="1" applyAlignment="1">
      <alignment horizontal="center" vertical="center" wrapText="1"/>
    </xf>
    <xf numFmtId="2" fontId="36" fillId="0" borderId="42" xfId="0" applyNumberFormat="1" applyFont="1" applyFill="1" applyBorder="1" applyAlignment="1">
      <alignment horizontal="center" vertical="center" wrapText="1"/>
    </xf>
    <xf numFmtId="2" fontId="36" fillId="0" borderId="43" xfId="0" applyNumberFormat="1" applyFont="1" applyFill="1" applyBorder="1" applyAlignment="1">
      <alignment horizontal="center" vertical="center" wrapText="1"/>
    </xf>
    <xf numFmtId="2" fontId="36" fillId="0" borderId="44" xfId="0" applyNumberFormat="1" applyFont="1" applyFill="1" applyBorder="1" applyAlignment="1">
      <alignment horizontal="center" vertical="center" wrapText="1"/>
    </xf>
    <xf numFmtId="2" fontId="13" fillId="0" borderId="44" xfId="0" applyNumberFormat="1" applyFont="1" applyFill="1" applyBorder="1" applyAlignment="1">
      <alignment horizontal="center" vertical="center" wrapText="1"/>
    </xf>
    <xf numFmtId="174" fontId="36" fillId="0" borderId="26" xfId="0" applyNumberFormat="1" applyFont="1" applyBorder="1" applyAlignment="1">
      <alignment horizontal="center" vertical="center" wrapText="1"/>
    </xf>
    <xf numFmtId="173" fontId="36" fillId="0" borderId="38" xfId="0" applyNumberFormat="1" applyFont="1" applyFill="1" applyBorder="1" applyAlignment="1">
      <alignment horizontal="center" vertical="center" wrapText="1"/>
    </xf>
    <xf numFmtId="1" fontId="13" fillId="0" borderId="23" xfId="0" applyNumberFormat="1" applyFont="1" applyBorder="1" applyAlignment="1">
      <alignment horizontal="center" vertical="center" wrapText="1"/>
    </xf>
    <xf numFmtId="2" fontId="96" fillId="0" borderId="43" xfId="0" applyNumberFormat="1" applyFont="1" applyFill="1" applyBorder="1" applyAlignment="1">
      <alignment horizontal="center" vertical="center" wrapText="1"/>
    </xf>
    <xf numFmtId="2" fontId="96" fillId="0" borderId="44" xfId="0" applyNumberFormat="1" applyFont="1" applyFill="1" applyBorder="1" applyAlignment="1">
      <alignment horizontal="center" vertical="center" wrapText="1"/>
    </xf>
    <xf numFmtId="1" fontId="96" fillId="0" borderId="11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Fill="1" applyBorder="1" applyAlignment="1">
      <alignment horizontal="center" vertical="center" wrapText="1"/>
    </xf>
    <xf numFmtId="2" fontId="97" fillId="0" borderId="44" xfId="0" applyNumberFormat="1" applyFont="1" applyFill="1" applyBorder="1" applyAlignment="1">
      <alignment horizontal="center" vertical="center" wrapText="1"/>
    </xf>
    <xf numFmtId="174" fontId="96" fillId="0" borderId="26" xfId="0" applyNumberFormat="1" applyFont="1" applyBorder="1" applyAlignment="1">
      <alignment horizontal="center" vertical="center" wrapText="1"/>
    </xf>
    <xf numFmtId="174" fontId="96" fillId="0" borderId="26" xfId="0" applyNumberFormat="1" applyFont="1" applyFill="1" applyBorder="1" applyAlignment="1">
      <alignment horizontal="center" vertical="center" wrapText="1"/>
    </xf>
    <xf numFmtId="2" fontId="96" fillId="0" borderId="42" xfId="0" applyNumberFormat="1" applyFont="1" applyFill="1" applyBorder="1" applyAlignment="1">
      <alignment horizontal="center" vertical="center" wrapText="1"/>
    </xf>
    <xf numFmtId="173" fontId="96" fillId="0" borderId="38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/>
    </xf>
    <xf numFmtId="2" fontId="2" fillId="0" borderId="43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Border="1" applyAlignment="1">
      <alignment horizontal="center" vertical="center" wrapText="1"/>
    </xf>
    <xf numFmtId="173" fontId="96" fillId="0" borderId="38" xfId="0" applyNumberFormat="1" applyFont="1" applyBorder="1" applyAlignment="1">
      <alignment horizontal="center" vertical="center" wrapText="1"/>
    </xf>
    <xf numFmtId="1" fontId="96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40" borderId="3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1" fontId="98" fillId="40" borderId="28" xfId="0" applyNumberFormat="1" applyFont="1" applyFill="1" applyBorder="1" applyAlignment="1">
      <alignment horizontal="center" vertical="center" wrapText="1"/>
    </xf>
    <xf numFmtId="173" fontId="97" fillId="40" borderId="54" xfId="0" applyNumberFormat="1" applyFont="1" applyFill="1" applyBorder="1" applyAlignment="1">
      <alignment horizontal="center" vertical="center" wrapText="1"/>
    </xf>
    <xf numFmtId="1" fontId="97" fillId="40" borderId="33" xfId="0" applyNumberFormat="1" applyFont="1" applyFill="1" applyBorder="1" applyAlignment="1">
      <alignment horizontal="center" vertical="center" wrapText="1"/>
    </xf>
    <xf numFmtId="174" fontId="97" fillId="40" borderId="52" xfId="0" applyNumberFormat="1" applyFont="1" applyFill="1" applyBorder="1" applyAlignment="1">
      <alignment horizontal="center" vertical="center" wrapText="1"/>
    </xf>
    <xf numFmtId="1" fontId="98" fillId="41" borderId="28" xfId="0" applyNumberFormat="1" applyFont="1" applyFill="1" applyBorder="1" applyAlignment="1">
      <alignment horizontal="center" vertical="center" wrapText="1"/>
    </xf>
    <xf numFmtId="173" fontId="97" fillId="41" borderId="54" xfId="0" applyNumberFormat="1" applyFont="1" applyFill="1" applyBorder="1" applyAlignment="1">
      <alignment horizontal="center" vertical="center" wrapText="1"/>
    </xf>
    <xf numFmtId="1" fontId="97" fillId="41" borderId="33" xfId="0" applyNumberFormat="1" applyFont="1" applyFill="1" applyBorder="1" applyAlignment="1">
      <alignment horizontal="center" vertical="center" wrapText="1"/>
    </xf>
    <xf numFmtId="174" fontId="97" fillId="41" borderId="52" xfId="0" applyNumberFormat="1" applyFont="1" applyFill="1" applyBorder="1" applyAlignment="1">
      <alignment horizontal="center" vertical="center" wrapText="1"/>
    </xf>
    <xf numFmtId="1" fontId="98" fillId="40" borderId="31" xfId="0" applyNumberFormat="1" applyFont="1" applyFill="1" applyBorder="1" applyAlignment="1">
      <alignment horizontal="center" vertical="center" wrapText="1"/>
    </xf>
    <xf numFmtId="173" fontId="97" fillId="40" borderId="55" xfId="0" applyNumberFormat="1" applyFont="1" applyFill="1" applyBorder="1" applyAlignment="1">
      <alignment horizontal="center" vertical="center" wrapText="1"/>
    </xf>
    <xf numFmtId="1" fontId="97" fillId="40" borderId="32" xfId="0" applyNumberFormat="1" applyFont="1" applyFill="1" applyBorder="1" applyAlignment="1">
      <alignment horizontal="center" vertical="center" wrapText="1"/>
    </xf>
    <xf numFmtId="174" fontId="97" fillId="4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1" fillId="39" borderId="5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60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23" fillId="0" borderId="0" xfId="57" applyFont="1" applyFill="1" applyBorder="1" applyAlignment="1">
      <alignment vertical="top" wrapText="1"/>
      <protection/>
    </xf>
    <xf numFmtId="0" fontId="9" fillId="40" borderId="62" xfId="0" applyFont="1" applyFill="1" applyBorder="1" applyAlignment="1">
      <alignment horizontal="center" vertical="top" wrapText="1"/>
    </xf>
    <xf numFmtId="0" fontId="9" fillId="40" borderId="15" xfId="0" applyFont="1" applyFill="1" applyBorder="1" applyAlignment="1">
      <alignment horizontal="center" vertical="top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9" fillId="41" borderId="62" xfId="0" applyFont="1" applyFill="1" applyBorder="1" applyAlignment="1">
      <alignment horizontal="center" vertical="top" wrapText="1"/>
    </xf>
    <xf numFmtId="0" fontId="9" fillId="41" borderId="15" xfId="0" applyFont="1" applyFill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center"/>
    </xf>
    <xf numFmtId="0" fontId="6" fillId="40" borderId="3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ceCube M&amp;O Common Fund payments Status 2010.042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Collaboretive Insitutions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26"/>
          <c:w val="0.8555"/>
          <c:h val="0.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Chart'!$I$36:$Q$36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Chart'!$I$35:$Q$35</c:f>
              <c:strCache/>
            </c:strRef>
          </c:cat>
          <c:val>
            <c:numRef>
              <c:f>'Institutional Chart'!$I$37:$Q$37</c:f>
              <c:numCache/>
            </c:numRef>
          </c:val>
        </c:ser>
        <c:overlap val="100"/>
        <c:gapWidth val="0"/>
        <c:axId val="30549558"/>
        <c:axId val="6510567"/>
      </c:barChart>
      <c:dateAx>
        <c:axId val="30549558"/>
        <c:scaling>
          <c:orientation val="minMax"/>
          <c:max val="40634"/>
          <c:min val="391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.016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56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6510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9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43675"/>
          <c:w val="0.081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IceCube M&amp;O MoU Summary v 9.0 September 15, 2010</a:t>
            </a:r>
          </a:p>
        </c:rich>
      </c:tx>
      <c:layout>
        <c:manualLayout>
          <c:xMode val="factor"/>
          <c:yMode val="factor"/>
          <c:x val="-0.002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99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Chart'!$C$2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Chart'!$C$3:$C$38</c:f>
              <c:numCache/>
            </c:numRef>
          </c:val>
        </c:ser>
        <c:ser>
          <c:idx val="1"/>
          <c:order val="1"/>
          <c:tx>
            <c:strRef>
              <c:f>'Institutional Chart'!$D$2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Chart'!$D$3:$D$38</c:f>
              <c:numCache/>
            </c:numRef>
          </c:val>
        </c:ser>
        <c:ser>
          <c:idx val="2"/>
          <c:order val="2"/>
          <c:tx>
            <c:strRef>
              <c:f>'Institutional Chart'!$E$2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'Institutional Chart'!$B$3:$B$38</c:f>
              <c:strCache/>
            </c:strRef>
          </c:cat>
          <c:val>
            <c:numRef>
              <c:f>'Institutional Chart'!$E$3:$E$38</c:f>
              <c:numCache/>
            </c:numRef>
          </c:val>
        </c:ser>
        <c:overlap val="100"/>
        <c:gapWidth val="80"/>
        <c:axId val="58595104"/>
        <c:axId val="57593889"/>
      </c:barChart>
      <c:catAx>
        <c:axId val="5859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3889"/>
        <c:crosses val="autoZero"/>
        <c:auto val="1"/>
        <c:lblOffset val="100"/>
        <c:tickLblSkip val="1"/>
        <c:noMultiLvlLbl val="0"/>
      </c:catAx>
      <c:valAx>
        <c:axId val="575938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Head
count</a:t>
                </a:r>
              </a:p>
            </c:rich>
          </c:tx>
          <c:layout>
            <c:manualLayout>
              <c:xMode val="factor"/>
              <c:yMode val="factor"/>
              <c:x val="0.0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951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2"/>
          <c:w val="0.11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IceCube Collaboretive Insitutions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675"/>
          <c:w val="0.937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Chart'!$H$36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'Institutional Chart'!$I$35:$P$35</c:f>
              <c:strCache/>
            </c:strRef>
          </c:cat>
          <c:val>
            <c:numRef>
              <c:f>'Institutional Chart'!$I$36:$P$36</c:f>
              <c:numCache/>
            </c:numRef>
          </c:val>
        </c:ser>
        <c:ser>
          <c:idx val="1"/>
          <c:order val="1"/>
          <c:tx>
            <c:strRef>
              <c:f>'Institutional Chart'!$H$37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'Institutional Chart'!$I$37:$P$37</c:f>
              <c:numCache/>
            </c:numRef>
          </c:val>
        </c:ser>
        <c:overlap val="100"/>
        <c:gapWidth val="0"/>
        <c:axId val="48582954"/>
        <c:axId val="34593403"/>
      </c:barChart>
      <c:dateAx>
        <c:axId val="48582954"/>
        <c:scaling>
          <c:orientation val="minMax"/>
          <c:min val="3914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Collaboration
Meetings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9340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4593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82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945"/>
          <c:w val="0.07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0.84425</cdr:x>
      <cdr:y>0.04625</cdr:y>
    </cdr:from>
    <cdr:to>
      <cdr:x>0.96</cdr:x>
      <cdr:y>0.121</cdr:y>
    </cdr:to>
    <cdr:sp>
      <cdr:nvSpPr>
        <cdr:cNvPr id="1" name="Text Box 11"/>
        <cdr:cNvSpPr txBox="1">
          <a:spLocks noChangeArrowheads="1"/>
        </cdr:cNvSpPr>
      </cdr:nvSpPr>
      <cdr:spPr>
        <a:xfrm>
          <a:off x="10220325" y="323850"/>
          <a:ext cx="140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April 2011,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36 Institutions</a:t>
          </a:r>
        </a:p>
      </cdr:txBody>
    </cdr:sp>
  </cdr:relSizeAnchor>
  <cdr:relSizeAnchor xmlns:cdr="http://schemas.openxmlformats.org/drawingml/2006/chartDrawing">
    <cdr:from>
      <cdr:x>0.074</cdr:x>
      <cdr:y>0.127</cdr:y>
    </cdr:from>
    <cdr:to>
      <cdr:x>0.95475</cdr:x>
      <cdr:y>0.29575</cdr:y>
    </cdr:to>
    <cdr:grpSp>
      <cdr:nvGrpSpPr>
        <cdr:cNvPr id="2" name="Group 13"/>
        <cdr:cNvGrpSpPr>
          <a:grpSpLocks/>
        </cdr:cNvGrpSpPr>
      </cdr:nvGrpSpPr>
      <cdr:grpSpPr>
        <a:xfrm>
          <a:off x="895350" y="904875"/>
          <a:ext cx="10668000" cy="1209675"/>
          <a:chOff x="282931" y="5961401"/>
          <a:chExt cx="10745343" cy="1245947"/>
        </a:xfrm>
        <a:solidFill>
          <a:srgbClr val="FFFFFF"/>
        </a:solidFill>
      </cdr:grpSpPr>
      <cdr:sp>
        <cdr:nvSpPr>
          <cdr:cNvPr id="3" name="Text Box 2"/>
          <cdr:cNvSpPr txBox="1">
            <a:spLocks noChangeArrowheads="1"/>
          </cdr:cNvSpPr>
        </cdr:nvSpPr>
        <cdr:spPr>
          <a:xfrm>
            <a:off x="3294313" y="5910941"/>
            <a:ext cx="1498975" cy="7656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Geogia Tech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2689888" y="5910941"/>
            <a:ext cx="803214" cy="4821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EPFL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4900742" y="5910941"/>
            <a:ext cx="1297500" cy="38655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OhioState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5808724" y="5910941"/>
            <a:ext cx="1270637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Bonn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6031690" y="6678132"/>
            <a:ext cx="975140" cy="43359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Utrecht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7345308" y="5910941"/>
            <a:ext cx="1294814" cy="7618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Barbados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282931" y="5914368"/>
            <a:ext cx="2081910" cy="4765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Joined IceCube</a:t>
            </a:r>
          </a:p>
        </cdr:txBody>
      </cdr:sp>
      <cdr:sp>
        <cdr:nvSpPr>
          <cdr:cNvPr id="10" name="AutoShape 9"/>
          <cdr:cNvSpPr>
            <a:spLocks/>
          </cdr:cNvSpPr>
        </cdr:nvSpPr>
        <cdr:spPr>
          <a:xfrm>
            <a:off x="282931" y="6524258"/>
            <a:ext cx="10745343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282931" y="6678132"/>
            <a:ext cx="2065792" cy="4784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Left IceCube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0.42525</cdr:y>
    </cdr:from>
    <cdr:to>
      <cdr:x>0.707</cdr:x>
      <cdr:y>0.46275</cdr:y>
    </cdr:to>
    <cdr:grpSp>
      <cdr:nvGrpSpPr>
        <cdr:cNvPr id="1" name="Group 12"/>
        <cdr:cNvGrpSpPr>
          <a:grpSpLocks/>
        </cdr:cNvGrpSpPr>
      </cdr:nvGrpSpPr>
      <cdr:grpSpPr>
        <a:xfrm>
          <a:off x="3000375" y="3048000"/>
          <a:ext cx="5562600" cy="266700"/>
          <a:chOff x="300990" y="5994616"/>
          <a:chExt cx="10721264" cy="1189215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4779798" y="5944075"/>
            <a:ext cx="1498297" cy="72988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Alabama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Geogia Tech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729114" y="5944075"/>
            <a:ext cx="801414" cy="4611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EPFL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6288816" y="5944075"/>
            <a:ext cx="1291912" cy="3695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Ohio State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7674539" y="5944075"/>
            <a:ext cx="1267789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Bochum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Bonn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7645056" y="6675739"/>
            <a:ext cx="980996" cy="4126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Utrecht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9446228" y="5944075"/>
            <a:ext cx="1291912" cy="72809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Alberta
</a:t>
            </a:r>
            <a:r>
              <a:rPr lang="en-US" cap="none" sz="16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Barbados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300990" y="6010968"/>
            <a:ext cx="2077245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Joined IceCube</a:t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300990" y="6528276"/>
            <a:ext cx="10721264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 Box 10"/>
          <cdr:cNvSpPr txBox="1">
            <a:spLocks noChangeArrowheads="1"/>
          </cdr:cNvSpPr>
        </cdr:nvSpPr>
        <cdr:spPr>
          <a:xfrm>
            <a:off x="300990" y="6675739"/>
            <a:ext cx="2055802" cy="45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576" tIns="32004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Left IceCube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2438400</xdr:colOff>
      <xdr:row>80</xdr:row>
      <xdr:rowOff>95250</xdr:rowOff>
    </xdr:from>
    <xdr:to>
      <xdr:col>14</xdr:col>
      <xdr:colOff>1504950</xdr:colOff>
      <xdr:row>124</xdr:row>
      <xdr:rowOff>142875</xdr:rowOff>
    </xdr:to>
    <xdr:graphicFrame>
      <xdr:nvGraphicFramePr>
        <xdr:cNvPr id="1" name="Chart 73"/>
        <xdr:cNvGraphicFramePr/>
      </xdr:nvGraphicFramePr>
      <xdr:xfrm>
        <a:off x="2438400" y="25117425"/>
        <a:ext cx="121158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2</xdr:row>
      <xdr:rowOff>323850</xdr:rowOff>
    </xdr:from>
    <xdr:to>
      <xdr:col>17</xdr:col>
      <xdr:colOff>190500</xdr:colOff>
      <xdr:row>22</xdr:row>
      <xdr:rowOff>171450</xdr:rowOff>
    </xdr:to>
    <xdr:graphicFrame>
      <xdr:nvGraphicFramePr>
        <xdr:cNvPr id="2" name="Chart 2"/>
        <xdr:cNvGraphicFramePr/>
      </xdr:nvGraphicFramePr>
      <xdr:xfrm>
        <a:off x="6191250" y="1800225"/>
        <a:ext cx="12763500" cy="861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40</xdr:row>
      <xdr:rowOff>76200</xdr:rowOff>
    </xdr:from>
    <xdr:to>
      <xdr:col>16</xdr:col>
      <xdr:colOff>104775</xdr:colOff>
      <xdr:row>78</xdr:row>
      <xdr:rowOff>76200</xdr:rowOff>
    </xdr:to>
    <xdr:graphicFrame>
      <xdr:nvGraphicFramePr>
        <xdr:cNvPr id="3" name="Chart 71"/>
        <xdr:cNvGraphicFramePr/>
      </xdr:nvGraphicFramePr>
      <xdr:xfrm>
        <a:off x="4886325" y="17602200"/>
        <a:ext cx="12115800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S50"/>
  <sheetViews>
    <sheetView tabSelected="1" view="pageBreakPreview" zoomScale="75" zoomScaleNormal="78" zoomScaleSheetLayoutView="75" zoomScalePageLayoutView="0" workbookViewId="0" topLeftCell="A1">
      <pane xSplit="3" ySplit="2" topLeftCell="D3" activePane="bottomRight" state="frozen"/>
      <selection pane="topLeft" activeCell="S29" sqref="S29"/>
      <selection pane="topRight" activeCell="S29" sqref="S29"/>
      <selection pane="bottomLeft" activeCell="S29" sqref="S29"/>
      <selection pane="bottomRight" activeCell="C3" sqref="C3"/>
    </sheetView>
  </sheetViews>
  <sheetFormatPr defaultColWidth="9.140625" defaultRowHeight="12.75" outlineLevelRow="1" outlineLevelCol="1"/>
  <cols>
    <col min="1" max="1" width="10.28125" style="0" hidden="1" customWidth="1" outlineLevel="1"/>
    <col min="2" max="2" width="11.7109375" style="0" hidden="1" customWidth="1" outlineLevel="1"/>
    <col min="3" max="3" width="57.00390625" style="0" customWidth="1" collapsed="1"/>
    <col min="4" max="4" width="5.57421875" style="0" hidden="1" customWidth="1" outlineLevel="1"/>
    <col min="5" max="5" width="5.57421875" style="3" customWidth="1" collapsed="1"/>
    <col min="6" max="8" width="5.421875" style="3" customWidth="1"/>
    <col min="9" max="9" width="0.71875" style="3" customWidth="1"/>
    <col min="10" max="10" width="10.8515625" style="0" customWidth="1"/>
    <col min="11" max="12" width="11.00390625" style="0" customWidth="1"/>
    <col min="13" max="13" width="10.00390625" style="0" customWidth="1"/>
    <col min="14" max="14" width="14.57421875" style="0" customWidth="1"/>
    <col min="15" max="15" width="10.00390625" style="0" customWidth="1"/>
    <col min="16" max="16" width="0.85546875" style="0" customWidth="1"/>
    <col min="17" max="17" width="1.28515625" style="0" hidden="1" customWidth="1"/>
    <col min="18" max="18" width="9.8515625" style="0" hidden="1" customWidth="1" outlineLevel="1"/>
    <col min="19" max="19" width="17.00390625" style="0" bestFit="1" customWidth="1" collapsed="1"/>
  </cols>
  <sheetData>
    <row r="1" spans="2:18" ht="22.5" customHeight="1" thickBot="1">
      <c r="B1" s="34"/>
      <c r="C1" s="182" t="s">
        <v>202</v>
      </c>
      <c r="D1" s="34"/>
      <c r="E1" s="161" t="s">
        <v>190</v>
      </c>
      <c r="F1" s="162"/>
      <c r="G1" s="162"/>
      <c r="H1" s="163"/>
      <c r="I1" s="23"/>
      <c r="J1" s="164" t="s">
        <v>206</v>
      </c>
      <c r="K1" s="164"/>
      <c r="L1" s="164"/>
      <c r="M1" s="164"/>
      <c r="N1" s="164"/>
      <c r="O1" s="164"/>
      <c r="P1" s="24"/>
      <c r="Q1" s="76" t="s">
        <v>73</v>
      </c>
      <c r="R1" s="43"/>
    </row>
    <row r="2" spans="1:18" ht="114" customHeight="1" collapsed="1" thickBot="1">
      <c r="A2" s="159" t="s">
        <v>205</v>
      </c>
      <c r="B2" s="35" t="s">
        <v>21</v>
      </c>
      <c r="C2" s="55" t="s">
        <v>112</v>
      </c>
      <c r="D2" s="35" t="s">
        <v>34</v>
      </c>
      <c r="E2" s="39" t="s">
        <v>17</v>
      </c>
      <c r="F2" s="42" t="s">
        <v>5</v>
      </c>
      <c r="G2" s="40" t="s">
        <v>70</v>
      </c>
      <c r="H2" s="41" t="s">
        <v>189</v>
      </c>
      <c r="I2" s="25"/>
      <c r="J2" s="91" t="s">
        <v>103</v>
      </c>
      <c r="K2" s="92" t="s">
        <v>104</v>
      </c>
      <c r="L2" s="92" t="s">
        <v>105</v>
      </c>
      <c r="M2" s="92" t="s">
        <v>106</v>
      </c>
      <c r="N2" s="93" t="s">
        <v>107</v>
      </c>
      <c r="O2" s="94" t="s">
        <v>2</v>
      </c>
      <c r="P2" s="26"/>
      <c r="Q2" s="21"/>
      <c r="R2" s="70" t="s">
        <v>203</v>
      </c>
    </row>
    <row r="3" spans="1:18" ht="22.5" customHeight="1" outlineLevel="1" thickBot="1" thickTop="1">
      <c r="A3">
        <v>57872</v>
      </c>
      <c r="B3" s="144" t="s">
        <v>22</v>
      </c>
      <c r="C3" s="44" t="s">
        <v>74</v>
      </c>
      <c r="D3" s="31" t="s">
        <v>35</v>
      </c>
      <c r="E3" s="83">
        <f aca="true" t="shared" si="0" ref="E3:E17">F3+G3</f>
        <v>3</v>
      </c>
      <c r="F3" s="84">
        <v>2</v>
      </c>
      <c r="G3" s="85">
        <v>1</v>
      </c>
      <c r="H3" s="86">
        <v>2</v>
      </c>
      <c r="I3" s="27"/>
      <c r="J3" s="95">
        <v>0.75</v>
      </c>
      <c r="K3" s="129">
        <v>0.21</v>
      </c>
      <c r="L3" s="96"/>
      <c r="M3" s="96"/>
      <c r="N3" s="130">
        <v>0.75</v>
      </c>
      <c r="O3" s="133">
        <f aca="true" t="shared" si="1" ref="O3:O11">SUM(J3:N3)</f>
        <v>1.71</v>
      </c>
      <c r="P3" s="26"/>
      <c r="Q3" s="21"/>
      <c r="R3" s="44" t="s">
        <v>111</v>
      </c>
    </row>
    <row r="4" spans="2:18" ht="22.5" customHeight="1" outlineLevel="1" thickBot="1" thickTop="1">
      <c r="B4" s="144" t="s">
        <v>22</v>
      </c>
      <c r="C4" s="44" t="s">
        <v>75</v>
      </c>
      <c r="D4" s="31" t="s">
        <v>36</v>
      </c>
      <c r="E4" s="83">
        <f t="shared" si="0"/>
        <v>1</v>
      </c>
      <c r="F4" s="84">
        <v>1</v>
      </c>
      <c r="G4" s="85">
        <v>0</v>
      </c>
      <c r="H4" s="86">
        <v>0</v>
      </c>
      <c r="I4" s="27"/>
      <c r="J4" s="95"/>
      <c r="K4" s="96">
        <v>0.02</v>
      </c>
      <c r="L4" s="96"/>
      <c r="M4" s="96"/>
      <c r="N4" s="97">
        <v>0.3</v>
      </c>
      <c r="O4" s="98">
        <f t="shared" si="1"/>
        <v>0.32</v>
      </c>
      <c r="P4" s="26"/>
      <c r="Q4" s="21"/>
      <c r="R4" s="44" t="s">
        <v>111</v>
      </c>
    </row>
    <row r="5" spans="2:18" ht="22.5" customHeight="1" outlineLevel="1" thickBot="1" thickTop="1">
      <c r="B5" s="144" t="s">
        <v>22</v>
      </c>
      <c r="C5" s="44" t="s">
        <v>76</v>
      </c>
      <c r="D5" s="31" t="s">
        <v>37</v>
      </c>
      <c r="E5" s="83">
        <f t="shared" si="0"/>
        <v>1</v>
      </c>
      <c r="F5" s="84">
        <v>1</v>
      </c>
      <c r="G5" s="85">
        <v>0</v>
      </c>
      <c r="H5" s="86">
        <v>0</v>
      </c>
      <c r="I5" s="27"/>
      <c r="J5" s="95"/>
      <c r="K5" s="96">
        <v>0.015</v>
      </c>
      <c r="L5" s="96"/>
      <c r="M5" s="96"/>
      <c r="N5" s="97"/>
      <c r="O5" s="98">
        <f t="shared" si="1"/>
        <v>0.015</v>
      </c>
      <c r="P5" s="26"/>
      <c r="Q5" s="21"/>
      <c r="R5" s="44" t="s">
        <v>111</v>
      </c>
    </row>
    <row r="6" spans="2:18" ht="22.5" customHeight="1" outlineLevel="1" thickBot="1" thickTop="1">
      <c r="B6" s="144" t="s">
        <v>22</v>
      </c>
      <c r="C6" s="44" t="s">
        <v>77</v>
      </c>
      <c r="D6" s="31" t="s">
        <v>38</v>
      </c>
      <c r="E6" s="83">
        <f t="shared" si="0"/>
        <v>2</v>
      </c>
      <c r="F6" s="84">
        <v>1</v>
      </c>
      <c r="G6" s="85">
        <v>1</v>
      </c>
      <c r="H6" s="86">
        <v>1</v>
      </c>
      <c r="I6" s="27"/>
      <c r="J6" s="95">
        <v>0.25</v>
      </c>
      <c r="K6" s="96">
        <v>0.23</v>
      </c>
      <c r="L6" s="96">
        <v>0.2</v>
      </c>
      <c r="M6" s="129">
        <v>0.25</v>
      </c>
      <c r="N6" s="97"/>
      <c r="O6" s="133">
        <f t="shared" si="1"/>
        <v>0.9299999999999999</v>
      </c>
      <c r="P6" s="26"/>
      <c r="Q6" s="21"/>
      <c r="R6" s="44"/>
    </row>
    <row r="7" spans="1:18" ht="22.5" customHeight="1" outlineLevel="1" thickBot="1" thickTop="1">
      <c r="A7">
        <v>57693</v>
      </c>
      <c r="B7" s="144" t="s">
        <v>22</v>
      </c>
      <c r="C7" s="44" t="s">
        <v>78</v>
      </c>
      <c r="D7" s="31" t="s">
        <v>39</v>
      </c>
      <c r="E7" s="117">
        <f t="shared" si="0"/>
        <v>6</v>
      </c>
      <c r="F7" s="84">
        <v>3</v>
      </c>
      <c r="G7" s="116">
        <v>3</v>
      </c>
      <c r="H7" s="86">
        <v>1</v>
      </c>
      <c r="I7" s="27"/>
      <c r="J7" s="95">
        <v>0.15</v>
      </c>
      <c r="K7" s="113">
        <v>0.64</v>
      </c>
      <c r="L7" s="96">
        <v>0.2</v>
      </c>
      <c r="M7" s="129">
        <v>0.5</v>
      </c>
      <c r="N7" s="130">
        <v>0.55</v>
      </c>
      <c r="O7" s="118">
        <f t="shared" si="1"/>
        <v>2.04</v>
      </c>
      <c r="P7" s="26"/>
      <c r="Q7" s="21"/>
      <c r="R7" s="44" t="s">
        <v>111</v>
      </c>
    </row>
    <row r="8" spans="1:18" ht="22.5" customHeight="1" outlineLevel="1" thickBot="1" thickTop="1">
      <c r="A8">
        <v>57697</v>
      </c>
      <c r="B8" s="144" t="s">
        <v>22</v>
      </c>
      <c r="C8" s="44" t="s">
        <v>199</v>
      </c>
      <c r="D8" s="31" t="s">
        <v>40</v>
      </c>
      <c r="E8" s="140">
        <f t="shared" si="0"/>
        <v>4</v>
      </c>
      <c r="F8" s="141">
        <v>2</v>
      </c>
      <c r="G8" s="85">
        <v>2</v>
      </c>
      <c r="H8" s="134">
        <v>0</v>
      </c>
      <c r="I8" s="27"/>
      <c r="J8" s="95">
        <v>0.05</v>
      </c>
      <c r="K8" s="129">
        <v>0.22</v>
      </c>
      <c r="L8" s="96"/>
      <c r="M8" s="129">
        <v>0</v>
      </c>
      <c r="N8" s="130">
        <v>0</v>
      </c>
      <c r="O8" s="133">
        <f t="shared" si="1"/>
        <v>0.27</v>
      </c>
      <c r="P8" s="26"/>
      <c r="Q8" s="21"/>
      <c r="R8" s="44" t="s">
        <v>111</v>
      </c>
    </row>
    <row r="9" spans="1:18" ht="22.5" customHeight="1" outlineLevel="1" thickBot="1" thickTop="1">
      <c r="A9">
        <v>57699</v>
      </c>
      <c r="B9" s="144" t="s">
        <v>22</v>
      </c>
      <c r="C9" s="44" t="s">
        <v>79</v>
      </c>
      <c r="D9" s="31" t="s">
        <v>41</v>
      </c>
      <c r="E9" s="83">
        <f t="shared" si="0"/>
        <v>5</v>
      </c>
      <c r="F9" s="84">
        <v>3</v>
      </c>
      <c r="G9" s="85">
        <v>2</v>
      </c>
      <c r="H9" s="126">
        <v>1</v>
      </c>
      <c r="I9" s="27"/>
      <c r="J9" s="95">
        <v>0.3</v>
      </c>
      <c r="K9" s="96">
        <v>0.06</v>
      </c>
      <c r="L9" s="96">
        <v>0.415</v>
      </c>
      <c r="M9" s="113">
        <v>0.925</v>
      </c>
      <c r="N9" s="114">
        <v>0.445</v>
      </c>
      <c r="O9" s="115">
        <f t="shared" si="1"/>
        <v>2.145</v>
      </c>
      <c r="P9" s="26"/>
      <c r="Q9" s="21"/>
      <c r="R9" s="44" t="s">
        <v>111</v>
      </c>
    </row>
    <row r="10" spans="2:18" ht="22.5" customHeight="1" outlineLevel="1" thickBot="1" thickTop="1">
      <c r="B10" s="144" t="s">
        <v>22</v>
      </c>
      <c r="C10" s="44" t="s">
        <v>80</v>
      </c>
      <c r="D10" s="31" t="s">
        <v>42</v>
      </c>
      <c r="E10" s="83">
        <f t="shared" si="0"/>
        <v>4</v>
      </c>
      <c r="F10" s="84">
        <v>3</v>
      </c>
      <c r="G10" s="85">
        <v>1</v>
      </c>
      <c r="H10" s="86">
        <v>0</v>
      </c>
      <c r="I10" s="27"/>
      <c r="J10" s="95"/>
      <c r="K10" s="96">
        <v>0.015</v>
      </c>
      <c r="L10" s="96">
        <v>0.3</v>
      </c>
      <c r="M10" s="96"/>
      <c r="N10" s="97">
        <v>0.6</v>
      </c>
      <c r="O10" s="98">
        <f t="shared" si="1"/>
        <v>0.915</v>
      </c>
      <c r="P10" s="26"/>
      <c r="Q10" s="21"/>
      <c r="R10" s="44"/>
    </row>
    <row r="11" spans="2:18" ht="22.5" customHeight="1" outlineLevel="1" thickBot="1" thickTop="1">
      <c r="B11" s="144" t="s">
        <v>22</v>
      </c>
      <c r="C11" s="44" t="s">
        <v>81</v>
      </c>
      <c r="D11" s="31" t="s">
        <v>44</v>
      </c>
      <c r="E11" s="83">
        <f t="shared" si="0"/>
        <v>3</v>
      </c>
      <c r="F11" s="84">
        <v>1</v>
      </c>
      <c r="G11" s="85">
        <v>2</v>
      </c>
      <c r="H11" s="86">
        <v>1</v>
      </c>
      <c r="I11" s="27"/>
      <c r="J11" s="136">
        <v>0.3</v>
      </c>
      <c r="K11" s="96">
        <v>0.78</v>
      </c>
      <c r="L11" s="96"/>
      <c r="M11" s="96">
        <v>0.25</v>
      </c>
      <c r="N11" s="97">
        <v>0.5</v>
      </c>
      <c r="O11" s="133">
        <f t="shared" si="1"/>
        <v>1.83</v>
      </c>
      <c r="P11" s="26"/>
      <c r="Q11" s="21"/>
      <c r="R11" s="44"/>
    </row>
    <row r="12" spans="2:18" ht="22.5" customHeight="1" outlineLevel="1" thickBot="1" thickTop="1">
      <c r="B12" s="144" t="s">
        <v>22</v>
      </c>
      <c r="C12" s="44" t="s">
        <v>82</v>
      </c>
      <c r="D12" s="31" t="s">
        <v>43</v>
      </c>
      <c r="E12" s="83">
        <f t="shared" si="0"/>
        <v>2</v>
      </c>
      <c r="F12" s="84">
        <v>1</v>
      </c>
      <c r="G12" s="85">
        <v>1</v>
      </c>
      <c r="H12" s="86">
        <v>1</v>
      </c>
      <c r="I12" s="27"/>
      <c r="J12" s="95"/>
      <c r="K12" s="96">
        <v>0.02</v>
      </c>
      <c r="L12" s="96"/>
      <c r="M12" s="96"/>
      <c r="N12" s="97"/>
      <c r="O12" s="98">
        <v>0.02</v>
      </c>
      <c r="P12" s="26"/>
      <c r="Q12" s="21"/>
      <c r="R12" s="44"/>
    </row>
    <row r="13" spans="2:18" ht="22.5" customHeight="1" outlineLevel="1" thickBot="1" thickTop="1">
      <c r="B13" s="144" t="s">
        <v>22</v>
      </c>
      <c r="C13" s="44" t="s">
        <v>200</v>
      </c>
      <c r="D13" s="31" t="s">
        <v>45</v>
      </c>
      <c r="E13" s="83">
        <f t="shared" si="0"/>
        <v>8</v>
      </c>
      <c r="F13" s="84">
        <v>4</v>
      </c>
      <c r="G13" s="85">
        <v>4</v>
      </c>
      <c r="H13" s="86">
        <v>2</v>
      </c>
      <c r="I13" s="27"/>
      <c r="J13" s="112">
        <v>0.2</v>
      </c>
      <c r="K13" s="96">
        <v>1.3</v>
      </c>
      <c r="L13" s="96">
        <v>0.15</v>
      </c>
      <c r="M13" s="113">
        <v>0.45</v>
      </c>
      <c r="N13" s="114">
        <v>0.9</v>
      </c>
      <c r="O13" s="115">
        <f>SUM(J13:N13)</f>
        <v>3</v>
      </c>
      <c r="P13" s="26"/>
      <c r="Q13" s="21"/>
      <c r="R13" s="44" t="s">
        <v>111</v>
      </c>
    </row>
    <row r="14" spans="1:18" ht="22.5" customHeight="1" outlineLevel="1" thickBot="1" thickTop="1">
      <c r="A14">
        <v>57691</v>
      </c>
      <c r="B14" s="144" t="s">
        <v>22</v>
      </c>
      <c r="C14" s="44" t="s">
        <v>83</v>
      </c>
      <c r="D14" s="31" t="s">
        <v>46</v>
      </c>
      <c r="E14" s="83">
        <f t="shared" si="0"/>
        <v>1</v>
      </c>
      <c r="F14" s="84">
        <v>1</v>
      </c>
      <c r="G14" s="85">
        <v>0</v>
      </c>
      <c r="H14" s="86">
        <v>0</v>
      </c>
      <c r="I14" s="27"/>
      <c r="J14" s="95">
        <v>0.1</v>
      </c>
      <c r="K14" s="96">
        <v>0.02</v>
      </c>
      <c r="L14" s="96"/>
      <c r="M14" s="96"/>
      <c r="N14" s="97"/>
      <c r="O14" s="98">
        <f>SUM(J14:N14)</f>
        <v>0.12000000000000001</v>
      </c>
      <c r="P14" s="26"/>
      <c r="Q14" s="21"/>
      <c r="R14" s="44" t="s">
        <v>111</v>
      </c>
    </row>
    <row r="15" spans="1:18" ht="22.5" customHeight="1" outlineLevel="1" thickBot="1" thickTop="1">
      <c r="A15">
        <v>57695</v>
      </c>
      <c r="B15" s="144" t="s">
        <v>22</v>
      </c>
      <c r="C15" s="44" t="s">
        <v>84</v>
      </c>
      <c r="D15" s="31" t="s">
        <v>47</v>
      </c>
      <c r="E15" s="83">
        <f t="shared" si="0"/>
        <v>7</v>
      </c>
      <c r="F15" s="84">
        <v>4</v>
      </c>
      <c r="G15" s="85">
        <v>3</v>
      </c>
      <c r="H15" s="86">
        <v>6</v>
      </c>
      <c r="I15" s="27"/>
      <c r="J15" s="122">
        <v>1</v>
      </c>
      <c r="K15" s="96">
        <v>0.54</v>
      </c>
      <c r="L15" s="96">
        <v>1</v>
      </c>
      <c r="M15" s="123">
        <v>1.25</v>
      </c>
      <c r="N15" s="124">
        <v>1.15</v>
      </c>
      <c r="O15" s="125">
        <f>SUM(J15:N15)</f>
        <v>4.9399999999999995</v>
      </c>
      <c r="P15" s="26"/>
      <c r="Q15" s="21"/>
      <c r="R15" s="44" t="s">
        <v>111</v>
      </c>
    </row>
    <row r="16" spans="1:18" ht="22.5" customHeight="1" outlineLevel="1" thickBot="1" thickTop="1">
      <c r="A16">
        <v>57706</v>
      </c>
      <c r="B16" s="144" t="s">
        <v>22</v>
      </c>
      <c r="C16" s="44" t="s">
        <v>32</v>
      </c>
      <c r="D16" s="31" t="s">
        <v>48</v>
      </c>
      <c r="E16" s="128">
        <f t="shared" si="0"/>
        <v>2</v>
      </c>
      <c r="F16" s="84">
        <v>2</v>
      </c>
      <c r="G16" s="116">
        <v>0</v>
      </c>
      <c r="H16" s="86">
        <v>0</v>
      </c>
      <c r="I16" s="27"/>
      <c r="J16" s="112">
        <v>0.2</v>
      </c>
      <c r="K16" s="113">
        <v>0.03</v>
      </c>
      <c r="L16" s="96"/>
      <c r="M16" s="96"/>
      <c r="N16" s="114">
        <v>0.1</v>
      </c>
      <c r="O16" s="115">
        <f>SUM(J16:N16)</f>
        <v>0.33</v>
      </c>
      <c r="P16" s="26"/>
      <c r="Q16" s="21"/>
      <c r="R16" s="44" t="s">
        <v>111</v>
      </c>
    </row>
    <row r="17" spans="1:18" ht="22.5" customHeight="1" outlineLevel="1" thickBot="1" thickTop="1">
      <c r="A17">
        <v>57705</v>
      </c>
      <c r="B17" s="144" t="s">
        <v>22</v>
      </c>
      <c r="C17" s="44" t="s">
        <v>85</v>
      </c>
      <c r="D17" s="31" t="s">
        <v>49</v>
      </c>
      <c r="E17" s="140">
        <f t="shared" si="0"/>
        <v>20</v>
      </c>
      <c r="F17" s="141">
        <v>6</v>
      </c>
      <c r="G17" s="142">
        <v>14</v>
      </c>
      <c r="H17" s="134">
        <v>13</v>
      </c>
      <c r="I17" s="27"/>
      <c r="J17" s="95">
        <v>1.38</v>
      </c>
      <c r="K17" s="129">
        <v>2.37</v>
      </c>
      <c r="L17" s="129">
        <v>1.8</v>
      </c>
      <c r="M17" s="129">
        <v>0.95</v>
      </c>
      <c r="N17" s="130">
        <v>2.85</v>
      </c>
      <c r="O17" s="133">
        <f>SUM(J17:N17)</f>
        <v>9.35</v>
      </c>
      <c r="P17" s="26"/>
      <c r="Q17" s="21"/>
      <c r="R17" s="44" t="s">
        <v>111</v>
      </c>
    </row>
    <row r="18" spans="2:18" ht="22.5" customHeight="1" thickBot="1" thickTop="1">
      <c r="B18" s="145"/>
      <c r="C18" s="183" t="s">
        <v>86</v>
      </c>
      <c r="D18" s="73"/>
      <c r="E18" s="155">
        <f>SUM(E3:E17)</f>
        <v>69</v>
      </c>
      <c r="F18" s="156">
        <f>SUM(F3:F17)</f>
        <v>35</v>
      </c>
      <c r="G18" s="157">
        <f>SUM(G3:G17)</f>
        <v>34</v>
      </c>
      <c r="H18" s="158">
        <f>SUM(H3:H17)</f>
        <v>28</v>
      </c>
      <c r="I18" s="71"/>
      <c r="J18" s="99">
        <f aca="true" t="shared" si="2" ref="J18:O18">SUM(J3:J17)</f>
        <v>4.68</v>
      </c>
      <c r="K18" s="100">
        <f t="shared" si="2"/>
        <v>6.470000000000001</v>
      </c>
      <c r="L18" s="100">
        <f t="shared" si="2"/>
        <v>4.0649999999999995</v>
      </c>
      <c r="M18" s="100">
        <f t="shared" si="2"/>
        <v>4.575</v>
      </c>
      <c r="N18" s="101">
        <f t="shared" si="2"/>
        <v>8.145</v>
      </c>
      <c r="O18" s="102">
        <f t="shared" si="2"/>
        <v>27.934999999999995</v>
      </c>
      <c r="P18" s="26"/>
      <c r="Q18" s="21"/>
      <c r="R18" s="53">
        <f>COUNTA(R3:R17)</f>
        <v>11</v>
      </c>
    </row>
    <row r="19" spans="2:19" ht="22.5" customHeight="1" outlineLevel="1" thickBot="1" thickTop="1">
      <c r="B19" s="144" t="s">
        <v>24</v>
      </c>
      <c r="C19" s="44" t="s">
        <v>87</v>
      </c>
      <c r="D19" s="31" t="s">
        <v>24</v>
      </c>
      <c r="E19" s="87">
        <f aca="true" t="shared" si="3" ref="E19:E39">F19+G19</f>
        <v>8</v>
      </c>
      <c r="F19" s="88">
        <v>6</v>
      </c>
      <c r="G19" s="89">
        <v>2</v>
      </c>
      <c r="H19" s="90">
        <v>6</v>
      </c>
      <c r="I19" s="27"/>
      <c r="J19" s="136">
        <v>0.3</v>
      </c>
      <c r="K19" s="96">
        <v>0.83</v>
      </c>
      <c r="L19" s="96">
        <v>2.75</v>
      </c>
      <c r="M19" s="96">
        <v>0.2</v>
      </c>
      <c r="N19" s="97">
        <v>0.3</v>
      </c>
      <c r="O19" s="133">
        <f aca="true" t="shared" si="4" ref="O19:O39">SUM(J19:N19)</f>
        <v>4.38</v>
      </c>
      <c r="P19" s="26"/>
      <c r="Q19" s="21"/>
      <c r="R19" s="44"/>
      <c r="S19" s="138"/>
    </row>
    <row r="20" spans="1:19" ht="22.5" customHeight="1" outlineLevel="1" thickBot="1" thickTop="1">
      <c r="A20">
        <v>57672</v>
      </c>
      <c r="B20" s="144" t="s">
        <v>23</v>
      </c>
      <c r="C20" s="44" t="s">
        <v>88</v>
      </c>
      <c r="D20" s="31" t="s">
        <v>50</v>
      </c>
      <c r="E20" s="87">
        <f t="shared" si="3"/>
        <v>3</v>
      </c>
      <c r="F20" s="88">
        <v>1</v>
      </c>
      <c r="G20" s="89">
        <v>2</v>
      </c>
      <c r="H20" s="135">
        <v>7</v>
      </c>
      <c r="I20" s="27"/>
      <c r="J20" s="136">
        <v>0.3</v>
      </c>
      <c r="K20" s="129">
        <v>0.19</v>
      </c>
      <c r="L20" s="129">
        <v>0.95</v>
      </c>
      <c r="M20" s="129">
        <v>0.7</v>
      </c>
      <c r="N20" s="130">
        <v>1.15</v>
      </c>
      <c r="O20" s="133">
        <f t="shared" si="4"/>
        <v>3.2899999999999996</v>
      </c>
      <c r="P20" s="26"/>
      <c r="Q20" s="21"/>
      <c r="R20" s="44" t="s">
        <v>111</v>
      </c>
      <c r="S20" s="56"/>
    </row>
    <row r="21" spans="2:19" ht="22.5" customHeight="1" outlineLevel="1" thickBot="1" thickTop="1">
      <c r="B21" s="144" t="s">
        <v>23</v>
      </c>
      <c r="C21" s="44" t="s">
        <v>89</v>
      </c>
      <c r="D21" s="31" t="s">
        <v>51</v>
      </c>
      <c r="E21" s="87">
        <f t="shared" si="3"/>
        <v>1</v>
      </c>
      <c r="F21" s="88">
        <v>1</v>
      </c>
      <c r="G21" s="89">
        <v>0</v>
      </c>
      <c r="H21" s="90">
        <v>4</v>
      </c>
      <c r="I21" s="27"/>
      <c r="J21" s="95"/>
      <c r="K21" s="96">
        <v>0.03</v>
      </c>
      <c r="L21" s="96">
        <v>0.65</v>
      </c>
      <c r="M21" s="96"/>
      <c r="N21" s="97">
        <v>0.2</v>
      </c>
      <c r="O21" s="98">
        <f t="shared" si="4"/>
        <v>0.8800000000000001</v>
      </c>
      <c r="P21" s="26"/>
      <c r="Q21" s="21"/>
      <c r="R21" s="44"/>
      <c r="S21" s="56"/>
    </row>
    <row r="22" spans="1:19" ht="22.5" customHeight="1" outlineLevel="1" thickBot="1" thickTop="1">
      <c r="A22">
        <v>57694</v>
      </c>
      <c r="B22" s="144" t="s">
        <v>23</v>
      </c>
      <c r="C22" s="44" t="s">
        <v>90</v>
      </c>
      <c r="D22" s="31" t="s">
        <v>52</v>
      </c>
      <c r="E22" s="119">
        <f t="shared" si="3"/>
        <v>2</v>
      </c>
      <c r="F22" s="88">
        <v>1</v>
      </c>
      <c r="G22" s="120">
        <v>1</v>
      </c>
      <c r="H22" s="121">
        <v>5</v>
      </c>
      <c r="I22" s="27"/>
      <c r="J22" s="136">
        <v>0.2</v>
      </c>
      <c r="K22" s="139">
        <v>0.65</v>
      </c>
      <c r="L22" s="113">
        <v>0.35</v>
      </c>
      <c r="M22" s="113">
        <v>0.2</v>
      </c>
      <c r="N22" s="114">
        <v>0.3</v>
      </c>
      <c r="O22" s="115">
        <f t="shared" si="4"/>
        <v>1.7000000000000002</v>
      </c>
      <c r="P22" s="26"/>
      <c r="Q22" s="21"/>
      <c r="R22" s="44" t="s">
        <v>111</v>
      </c>
      <c r="S22" s="56"/>
    </row>
    <row r="23" spans="1:19" ht="22.5" customHeight="1" outlineLevel="1" thickBot="1" thickTop="1">
      <c r="A23">
        <v>57707</v>
      </c>
      <c r="B23" s="144" t="s">
        <v>23</v>
      </c>
      <c r="C23" s="44" t="s">
        <v>91</v>
      </c>
      <c r="D23" s="31" t="s">
        <v>53</v>
      </c>
      <c r="E23" s="87">
        <f t="shared" si="3"/>
        <v>3</v>
      </c>
      <c r="F23" s="88">
        <v>2</v>
      </c>
      <c r="G23" s="89">
        <v>1</v>
      </c>
      <c r="H23" s="135">
        <v>5</v>
      </c>
      <c r="I23" s="27"/>
      <c r="J23" s="95">
        <v>0.4</v>
      </c>
      <c r="K23" s="96">
        <v>0.6</v>
      </c>
      <c r="L23" s="96">
        <v>0.4</v>
      </c>
      <c r="M23" s="96">
        <v>0.2</v>
      </c>
      <c r="N23" s="97">
        <v>0.5</v>
      </c>
      <c r="O23" s="98">
        <f t="shared" si="4"/>
        <v>2.0999999999999996</v>
      </c>
      <c r="P23" s="26"/>
      <c r="Q23" s="21"/>
      <c r="R23" s="44"/>
      <c r="S23" s="56"/>
    </row>
    <row r="24" spans="1:19" ht="22.5" customHeight="1" outlineLevel="1" thickBot="1" thickTop="1">
      <c r="A24">
        <v>57690</v>
      </c>
      <c r="B24" s="144" t="s">
        <v>23</v>
      </c>
      <c r="C24" s="44" t="s">
        <v>92</v>
      </c>
      <c r="D24" s="31" t="s">
        <v>54</v>
      </c>
      <c r="E24" s="132">
        <f t="shared" si="3"/>
        <v>2</v>
      </c>
      <c r="F24" s="127">
        <v>2</v>
      </c>
      <c r="G24" s="120">
        <v>0</v>
      </c>
      <c r="H24" s="90">
        <v>0</v>
      </c>
      <c r="I24" s="27"/>
      <c r="J24" s="112">
        <v>0.25</v>
      </c>
      <c r="K24" s="113">
        <v>0.03</v>
      </c>
      <c r="L24" s="96"/>
      <c r="M24" s="113">
        <v>0</v>
      </c>
      <c r="N24" s="114">
        <v>0.35</v>
      </c>
      <c r="O24" s="115">
        <f t="shared" si="4"/>
        <v>0.63</v>
      </c>
      <c r="P24" s="26"/>
      <c r="Q24" s="21"/>
      <c r="R24" s="44" t="s">
        <v>111</v>
      </c>
      <c r="S24" s="56"/>
    </row>
    <row r="25" spans="1:19" ht="22.5" customHeight="1" outlineLevel="1" thickBot="1" thickTop="1">
      <c r="A25">
        <v>57677</v>
      </c>
      <c r="B25" s="144" t="s">
        <v>23</v>
      </c>
      <c r="C25" s="44" t="s">
        <v>93</v>
      </c>
      <c r="D25" s="31" t="s">
        <v>55</v>
      </c>
      <c r="E25" s="87">
        <f t="shared" si="3"/>
        <v>1</v>
      </c>
      <c r="F25" s="88">
        <v>1</v>
      </c>
      <c r="G25" s="89">
        <v>0</v>
      </c>
      <c r="H25" s="90">
        <v>1</v>
      </c>
      <c r="I25" s="27"/>
      <c r="J25" s="95">
        <v>0.1</v>
      </c>
      <c r="K25" s="96">
        <v>0.03</v>
      </c>
      <c r="L25" s="96"/>
      <c r="M25" s="96"/>
      <c r="N25" s="130">
        <v>0.2</v>
      </c>
      <c r="O25" s="133">
        <f t="shared" si="4"/>
        <v>0.33</v>
      </c>
      <c r="P25" s="26"/>
      <c r="Q25" s="21"/>
      <c r="R25" s="44" t="s">
        <v>111</v>
      </c>
      <c r="S25" s="56"/>
    </row>
    <row r="26" spans="2:19" ht="22.5" customHeight="1" outlineLevel="1" thickBot="1" thickTop="1">
      <c r="B26" s="144" t="s">
        <v>28</v>
      </c>
      <c r="C26" s="44" t="s">
        <v>94</v>
      </c>
      <c r="D26" s="31" t="s">
        <v>56</v>
      </c>
      <c r="E26" s="132">
        <f t="shared" si="3"/>
        <v>3</v>
      </c>
      <c r="F26" s="88">
        <v>1</v>
      </c>
      <c r="G26" s="131">
        <v>2</v>
      </c>
      <c r="H26" s="90">
        <v>3</v>
      </c>
      <c r="I26" s="27"/>
      <c r="J26" s="95">
        <v>0.5</v>
      </c>
      <c r="K26" s="96">
        <v>0.045</v>
      </c>
      <c r="L26" s="96"/>
      <c r="M26" s="96"/>
      <c r="N26" s="97">
        <v>0.6</v>
      </c>
      <c r="O26" s="98">
        <f t="shared" si="4"/>
        <v>1.145</v>
      </c>
      <c r="P26" s="26"/>
      <c r="Q26" s="21"/>
      <c r="R26" s="44"/>
      <c r="S26" s="56"/>
    </row>
    <row r="27" spans="1:19" ht="22.5" customHeight="1" outlineLevel="1" thickBot="1" thickTop="1">
      <c r="A27">
        <v>57678</v>
      </c>
      <c r="B27" s="144" t="s">
        <v>28</v>
      </c>
      <c r="C27" s="44" t="s">
        <v>95</v>
      </c>
      <c r="D27" s="31" t="s">
        <v>57</v>
      </c>
      <c r="E27" s="87">
        <f t="shared" si="3"/>
        <v>2</v>
      </c>
      <c r="F27" s="88">
        <v>1</v>
      </c>
      <c r="G27" s="89">
        <v>1</v>
      </c>
      <c r="H27" s="135">
        <v>3</v>
      </c>
      <c r="I27" s="27"/>
      <c r="J27" s="136">
        <v>0</v>
      </c>
      <c r="K27" s="96">
        <v>0.53</v>
      </c>
      <c r="L27" s="96"/>
      <c r="M27" s="129">
        <v>0.65</v>
      </c>
      <c r="N27" s="97">
        <v>0.4</v>
      </c>
      <c r="O27" s="98">
        <f t="shared" si="4"/>
        <v>1.58</v>
      </c>
      <c r="P27" s="26"/>
      <c r="Q27" s="21"/>
      <c r="R27" s="44"/>
      <c r="S27" s="56"/>
    </row>
    <row r="28" spans="1:19" ht="22.5" customHeight="1" outlineLevel="1" thickBot="1" thickTop="1">
      <c r="A28">
        <v>57680</v>
      </c>
      <c r="B28" s="144" t="s">
        <v>27</v>
      </c>
      <c r="C28" s="44" t="s">
        <v>96</v>
      </c>
      <c r="D28" s="31" t="s">
        <v>58</v>
      </c>
      <c r="E28" s="87">
        <f t="shared" si="3"/>
        <v>4</v>
      </c>
      <c r="F28" s="88">
        <v>2</v>
      </c>
      <c r="G28" s="89">
        <v>2</v>
      </c>
      <c r="H28" s="90">
        <v>3</v>
      </c>
      <c r="I28" s="27"/>
      <c r="J28" s="95">
        <v>0.3</v>
      </c>
      <c r="K28" s="96">
        <v>0.23</v>
      </c>
      <c r="L28" s="96">
        <v>0.5</v>
      </c>
      <c r="M28" s="96">
        <v>0.2</v>
      </c>
      <c r="N28" s="97"/>
      <c r="O28" s="98">
        <f t="shared" si="4"/>
        <v>1.23</v>
      </c>
      <c r="P28" s="26"/>
      <c r="Q28" s="21"/>
      <c r="R28" s="44"/>
      <c r="S28" s="56"/>
    </row>
    <row r="29" spans="1:19" ht="22.5" customHeight="1" outlineLevel="1" thickBot="1" thickTop="1">
      <c r="A29">
        <v>57696</v>
      </c>
      <c r="B29" s="144" t="s">
        <v>27</v>
      </c>
      <c r="C29" s="44" t="s">
        <v>193</v>
      </c>
      <c r="D29" s="31" t="s">
        <v>59</v>
      </c>
      <c r="E29" s="132">
        <f t="shared" si="3"/>
        <v>1</v>
      </c>
      <c r="F29" s="88">
        <v>0</v>
      </c>
      <c r="G29" s="131">
        <v>1</v>
      </c>
      <c r="H29" s="135">
        <v>0</v>
      </c>
      <c r="I29" s="27"/>
      <c r="J29" s="95"/>
      <c r="K29" s="96">
        <v>0.03</v>
      </c>
      <c r="L29" s="96">
        <v>0.3</v>
      </c>
      <c r="M29" s="96"/>
      <c r="N29" s="97"/>
      <c r="O29" s="98">
        <f t="shared" si="4"/>
        <v>0.32999999999999996</v>
      </c>
      <c r="P29" s="26"/>
      <c r="Q29" s="21"/>
      <c r="R29" s="44"/>
      <c r="S29" s="56"/>
    </row>
    <row r="30" spans="2:19" ht="22.5" customHeight="1" outlineLevel="1" thickBot="1" thickTop="1">
      <c r="B30" s="144" t="s">
        <v>30</v>
      </c>
      <c r="C30" s="44" t="s">
        <v>97</v>
      </c>
      <c r="D30" s="31" t="s">
        <v>60</v>
      </c>
      <c r="E30" s="87">
        <f t="shared" si="3"/>
        <v>3</v>
      </c>
      <c r="F30" s="88">
        <v>1</v>
      </c>
      <c r="G30" s="89">
        <v>2</v>
      </c>
      <c r="H30" s="90">
        <v>4</v>
      </c>
      <c r="I30" s="27"/>
      <c r="J30" s="95">
        <v>0.1</v>
      </c>
      <c r="K30" s="96">
        <v>0.03</v>
      </c>
      <c r="L30" s="96"/>
      <c r="M30" s="96"/>
      <c r="N30" s="97">
        <v>0.5</v>
      </c>
      <c r="O30" s="98">
        <f t="shared" si="4"/>
        <v>0.63</v>
      </c>
      <c r="P30" s="26"/>
      <c r="Q30" s="21"/>
      <c r="R30" s="44"/>
      <c r="S30" s="56"/>
    </row>
    <row r="31" spans="1:19" ht="22.5" customHeight="1" outlineLevel="1" thickBot="1" thickTop="1">
      <c r="A31">
        <v>57679</v>
      </c>
      <c r="B31" s="144" t="s">
        <v>30</v>
      </c>
      <c r="C31" s="44" t="s">
        <v>98</v>
      </c>
      <c r="D31" s="31" t="s">
        <v>61</v>
      </c>
      <c r="E31" s="87">
        <f t="shared" si="3"/>
        <v>6</v>
      </c>
      <c r="F31" s="88">
        <v>2</v>
      </c>
      <c r="G31" s="143">
        <v>4</v>
      </c>
      <c r="H31" s="121">
        <v>0</v>
      </c>
      <c r="I31" s="27"/>
      <c r="J31" s="95"/>
      <c r="K31" s="96">
        <v>0.06</v>
      </c>
      <c r="L31" s="96">
        <v>0.25</v>
      </c>
      <c r="M31" s="96">
        <v>0.5</v>
      </c>
      <c r="N31" s="97">
        <v>1.75</v>
      </c>
      <c r="O31" s="98">
        <f t="shared" si="4"/>
        <v>2.56</v>
      </c>
      <c r="P31" s="26"/>
      <c r="Q31" s="21"/>
      <c r="R31" s="44" t="s">
        <v>111</v>
      </c>
      <c r="S31" s="56"/>
    </row>
    <row r="32" spans="1:19" ht="22.5" customHeight="1" outlineLevel="1" thickBot="1" thickTop="1">
      <c r="A32">
        <v>57701</v>
      </c>
      <c r="B32" s="144" t="s">
        <v>26</v>
      </c>
      <c r="C32" s="44" t="s">
        <v>201</v>
      </c>
      <c r="D32" s="31" t="s">
        <v>62</v>
      </c>
      <c r="E32" s="87">
        <f t="shared" si="3"/>
        <v>6</v>
      </c>
      <c r="F32" s="137">
        <v>5</v>
      </c>
      <c r="G32" s="131">
        <v>1</v>
      </c>
      <c r="H32" s="90">
        <v>2</v>
      </c>
      <c r="I32" s="27"/>
      <c r="J32" s="136">
        <v>0.5</v>
      </c>
      <c r="K32" s="96">
        <v>0.06</v>
      </c>
      <c r="L32" s="129">
        <v>0.4</v>
      </c>
      <c r="M32" s="96">
        <v>0.8</v>
      </c>
      <c r="N32" s="130">
        <v>0.45</v>
      </c>
      <c r="O32" s="133">
        <f t="shared" si="4"/>
        <v>2.2100000000000004</v>
      </c>
      <c r="P32" s="26"/>
      <c r="Q32" s="21"/>
      <c r="R32" s="44" t="s">
        <v>111</v>
      </c>
      <c r="S32" s="56"/>
    </row>
    <row r="33" spans="2:19" ht="22.5" customHeight="1" outlineLevel="1" thickBot="1" thickTop="1">
      <c r="B33" s="144" t="s">
        <v>26</v>
      </c>
      <c r="C33" s="44" t="s">
        <v>99</v>
      </c>
      <c r="D33" s="31" t="s">
        <v>63</v>
      </c>
      <c r="E33" s="87">
        <f t="shared" si="3"/>
        <v>4</v>
      </c>
      <c r="F33" s="88">
        <v>3</v>
      </c>
      <c r="G33" s="89">
        <v>1</v>
      </c>
      <c r="H33" s="90">
        <v>3</v>
      </c>
      <c r="I33" s="27"/>
      <c r="J33" s="95">
        <v>0.7</v>
      </c>
      <c r="K33" s="96">
        <v>0.23</v>
      </c>
      <c r="L33" s="96"/>
      <c r="M33" s="96">
        <v>0.6</v>
      </c>
      <c r="N33" s="97">
        <v>0.05</v>
      </c>
      <c r="O33" s="98">
        <f t="shared" si="4"/>
        <v>1.5799999999999998</v>
      </c>
      <c r="P33" s="26"/>
      <c r="Q33" s="21"/>
      <c r="R33" s="44"/>
      <c r="S33" s="56"/>
    </row>
    <row r="34" spans="1:19" ht="22.5" customHeight="1" outlineLevel="1" thickBot="1" thickTop="1">
      <c r="A34">
        <v>57675</v>
      </c>
      <c r="B34" s="144" t="s">
        <v>33</v>
      </c>
      <c r="C34" s="44" t="s">
        <v>194</v>
      </c>
      <c r="D34" s="31" t="s">
        <v>64</v>
      </c>
      <c r="E34" s="132">
        <f t="shared" si="3"/>
        <v>1</v>
      </c>
      <c r="F34" s="88">
        <v>1</v>
      </c>
      <c r="G34" s="131">
        <v>0</v>
      </c>
      <c r="H34" s="135">
        <v>1</v>
      </c>
      <c r="I34" s="27"/>
      <c r="J34" s="95"/>
      <c r="K34" s="96"/>
      <c r="L34" s="129">
        <v>0.3</v>
      </c>
      <c r="M34" s="129">
        <v>0.1</v>
      </c>
      <c r="N34" s="130">
        <v>0.1</v>
      </c>
      <c r="O34" s="133">
        <f t="shared" si="4"/>
        <v>0.5</v>
      </c>
      <c r="P34" s="26"/>
      <c r="Q34" s="21"/>
      <c r="R34" s="44" t="s">
        <v>111</v>
      </c>
      <c r="S34" s="56"/>
    </row>
    <row r="35" spans="1:19" ht="22.5" customHeight="1" outlineLevel="1" thickBot="1" thickTop="1">
      <c r="A35">
        <v>57676</v>
      </c>
      <c r="B35" s="146"/>
      <c r="C35" s="44" t="s">
        <v>195</v>
      </c>
      <c r="D35" s="31" t="s">
        <v>65</v>
      </c>
      <c r="E35" s="87">
        <f t="shared" si="3"/>
        <v>1</v>
      </c>
      <c r="F35" s="88">
        <v>1</v>
      </c>
      <c r="G35" s="89">
        <v>0</v>
      </c>
      <c r="H35" s="90">
        <v>0</v>
      </c>
      <c r="I35" s="27"/>
      <c r="J35" s="95"/>
      <c r="K35" s="96"/>
      <c r="L35" s="96"/>
      <c r="M35" s="96">
        <v>0.15</v>
      </c>
      <c r="N35" s="97">
        <v>0.15</v>
      </c>
      <c r="O35" s="98">
        <f t="shared" si="4"/>
        <v>0.3</v>
      </c>
      <c r="P35" s="26"/>
      <c r="Q35" s="21"/>
      <c r="R35" s="44"/>
      <c r="S35" s="56"/>
    </row>
    <row r="36" spans="1:19" ht="22.5" customHeight="1" outlineLevel="1" thickBot="1" thickTop="1">
      <c r="A36">
        <v>57698</v>
      </c>
      <c r="B36" s="144" t="s">
        <v>31</v>
      </c>
      <c r="C36" s="44" t="s">
        <v>100</v>
      </c>
      <c r="D36" s="31" t="s">
        <v>66</v>
      </c>
      <c r="E36" s="87">
        <f t="shared" si="3"/>
        <v>1</v>
      </c>
      <c r="F36" s="88">
        <v>1</v>
      </c>
      <c r="G36" s="89">
        <v>0</v>
      </c>
      <c r="H36" s="90">
        <v>0</v>
      </c>
      <c r="I36" s="27"/>
      <c r="J36" s="95"/>
      <c r="K36" s="96">
        <v>0.02</v>
      </c>
      <c r="L36" s="96"/>
      <c r="M36" s="96"/>
      <c r="N36" s="97">
        <v>0.1</v>
      </c>
      <c r="O36" s="98">
        <f t="shared" si="4"/>
        <v>0.12000000000000001</v>
      </c>
      <c r="P36" s="26"/>
      <c r="Q36" s="21"/>
      <c r="R36" s="44" t="s">
        <v>111</v>
      </c>
      <c r="S36" s="56"/>
    </row>
    <row r="37" spans="1:19" ht="22.5" customHeight="1" outlineLevel="1" thickBot="1" thickTop="1">
      <c r="A37">
        <v>57681</v>
      </c>
      <c r="B37" s="144" t="s">
        <v>191</v>
      </c>
      <c r="C37" s="44" t="s">
        <v>101</v>
      </c>
      <c r="D37" s="31" t="s">
        <v>67</v>
      </c>
      <c r="E37" s="132">
        <f t="shared" si="3"/>
        <v>1</v>
      </c>
      <c r="F37" s="88">
        <v>1</v>
      </c>
      <c r="G37" s="131">
        <v>0</v>
      </c>
      <c r="H37" s="90">
        <v>3</v>
      </c>
      <c r="I37" s="27"/>
      <c r="J37" s="95"/>
      <c r="K37" s="96">
        <v>0.12</v>
      </c>
      <c r="L37" s="96"/>
      <c r="M37" s="96"/>
      <c r="N37" s="130">
        <v>0</v>
      </c>
      <c r="O37" s="133">
        <f t="shared" si="4"/>
        <v>0.12</v>
      </c>
      <c r="P37" s="26"/>
      <c r="Q37" s="21"/>
      <c r="R37" s="44"/>
      <c r="S37" s="56"/>
    </row>
    <row r="38" spans="2:19" ht="22.5" customHeight="1" outlineLevel="1" thickBot="1" thickTop="1">
      <c r="B38" s="144" t="s">
        <v>29</v>
      </c>
      <c r="C38" s="44" t="s">
        <v>102</v>
      </c>
      <c r="D38" s="31" t="s">
        <v>68</v>
      </c>
      <c r="E38" s="87">
        <f t="shared" si="3"/>
        <v>3</v>
      </c>
      <c r="F38" s="88">
        <v>1</v>
      </c>
      <c r="G38" s="89">
        <v>2</v>
      </c>
      <c r="H38" s="135">
        <v>1</v>
      </c>
      <c r="I38" s="27"/>
      <c r="J38" s="95"/>
      <c r="K38" s="96">
        <v>0.03</v>
      </c>
      <c r="L38" s="96"/>
      <c r="M38" s="129">
        <v>0.4</v>
      </c>
      <c r="N38" s="97">
        <v>0.6</v>
      </c>
      <c r="O38" s="133">
        <f t="shared" si="4"/>
        <v>1.03</v>
      </c>
      <c r="P38" s="26"/>
      <c r="Q38" s="21"/>
      <c r="R38" s="44" t="s">
        <v>111</v>
      </c>
      <c r="S38" s="56"/>
    </row>
    <row r="39" spans="1:19" ht="30.75" customHeight="1" outlineLevel="1" thickBot="1" thickTop="1">
      <c r="A39">
        <v>57692</v>
      </c>
      <c r="B39" s="144" t="s">
        <v>25</v>
      </c>
      <c r="C39" s="44" t="s">
        <v>108</v>
      </c>
      <c r="D39" s="31" t="s">
        <v>69</v>
      </c>
      <c r="E39" s="87">
        <f t="shared" si="3"/>
        <v>2</v>
      </c>
      <c r="F39" s="88">
        <v>1</v>
      </c>
      <c r="G39" s="89">
        <v>1</v>
      </c>
      <c r="H39" s="135">
        <v>1</v>
      </c>
      <c r="I39" s="27"/>
      <c r="J39" s="95">
        <v>0.1</v>
      </c>
      <c r="K39" s="96">
        <v>0.03</v>
      </c>
      <c r="L39" s="96"/>
      <c r="M39" s="96"/>
      <c r="N39" s="97">
        <v>0.25</v>
      </c>
      <c r="O39" s="98">
        <f t="shared" si="4"/>
        <v>0.38</v>
      </c>
      <c r="P39" s="26"/>
      <c r="Q39" s="21"/>
      <c r="R39" s="44"/>
      <c r="S39" s="56"/>
    </row>
    <row r="40" spans="2:18" ht="21.75" customHeight="1" thickBot="1" thickTop="1">
      <c r="B40" s="46"/>
      <c r="C40" s="46" t="s">
        <v>71</v>
      </c>
      <c r="D40" s="74"/>
      <c r="E40" s="147">
        <f>SUM(E19:E39)</f>
        <v>58</v>
      </c>
      <c r="F40" s="148">
        <f>SUM(F19:F39)</f>
        <v>35</v>
      </c>
      <c r="G40" s="149">
        <f>SUM(G19:G39)</f>
        <v>23</v>
      </c>
      <c r="H40" s="150">
        <f>SUM(H19:H39)</f>
        <v>52</v>
      </c>
      <c r="I40" s="72"/>
      <c r="J40" s="103">
        <f aca="true" t="shared" si="5" ref="J40:O40">SUM(J19:J39)</f>
        <v>3.7500000000000004</v>
      </c>
      <c r="K40" s="104">
        <f t="shared" si="5"/>
        <v>3.774999999999999</v>
      </c>
      <c r="L40" s="104">
        <f t="shared" si="5"/>
        <v>6.8500000000000005</v>
      </c>
      <c r="M40" s="104">
        <f t="shared" si="5"/>
        <v>4.7</v>
      </c>
      <c r="N40" s="105">
        <f t="shared" si="5"/>
        <v>7.95</v>
      </c>
      <c r="O40" s="106">
        <f t="shared" si="5"/>
        <v>27.025</v>
      </c>
      <c r="P40" s="26"/>
      <c r="Q40" s="21"/>
      <c r="R40" s="30">
        <f>COUNTA(R19:R39)</f>
        <v>9</v>
      </c>
    </row>
    <row r="41" spans="2:18" ht="21.75" customHeight="1" thickBot="1" thickTop="1">
      <c r="B41" s="47"/>
      <c r="C41" s="47" t="s">
        <v>72</v>
      </c>
      <c r="D41" s="75"/>
      <c r="E41" s="151">
        <f>E40+E18</f>
        <v>127</v>
      </c>
      <c r="F41" s="152">
        <f>F40+F18</f>
        <v>70</v>
      </c>
      <c r="G41" s="153">
        <f>G40+G18</f>
        <v>57</v>
      </c>
      <c r="H41" s="154">
        <f>H40+H18</f>
        <v>80</v>
      </c>
      <c r="I41" s="72"/>
      <c r="J41" s="107">
        <f>J40+J18</f>
        <v>8.43</v>
      </c>
      <c r="K41" s="108">
        <f>K40+K18</f>
        <v>10.245</v>
      </c>
      <c r="L41" s="108">
        <f>L40+L18</f>
        <v>10.915</v>
      </c>
      <c r="M41" s="108">
        <f>M40+M18</f>
        <v>9.275</v>
      </c>
      <c r="N41" s="109">
        <f>N40+N18</f>
        <v>16.095</v>
      </c>
      <c r="O41" s="110">
        <f>O40+O18</f>
        <v>54.959999999999994</v>
      </c>
      <c r="P41" s="26"/>
      <c r="Q41" s="21"/>
      <c r="R41" s="45">
        <f>R40+R18</f>
        <v>20</v>
      </c>
    </row>
    <row r="42" spans="2:18" ht="15.75" customHeight="1" thickBot="1" thickTop="1">
      <c r="B42" s="160" t="s">
        <v>204</v>
      </c>
      <c r="C42" s="160"/>
      <c r="D42" s="184"/>
      <c r="E42" s="185"/>
      <c r="F42" s="185"/>
      <c r="G42" s="185"/>
      <c r="H42" s="186"/>
      <c r="I42" s="29"/>
      <c r="J42" s="111"/>
      <c r="K42" s="111"/>
      <c r="L42" s="111"/>
      <c r="M42" s="111"/>
      <c r="N42" s="111"/>
      <c r="O42" s="111"/>
      <c r="P42" s="28"/>
      <c r="Q42" s="22"/>
      <c r="R42" s="54"/>
    </row>
    <row r="44" ht="12.75">
      <c r="F44" s="37"/>
    </row>
    <row r="45" spans="5:10" ht="43.5" customHeight="1">
      <c r="E45" s="36"/>
      <c r="F45"/>
      <c r="G45"/>
      <c r="H45" s="14"/>
      <c r="I45"/>
      <c r="J45" s="14"/>
    </row>
    <row r="46" spans="5:10" ht="12.75">
      <c r="E46"/>
      <c r="F46"/>
      <c r="G46"/>
      <c r="H46"/>
      <c r="I46"/>
      <c r="J46" s="14"/>
    </row>
    <row r="47" spans="5:9" ht="39" customHeight="1">
      <c r="E47"/>
      <c r="F47"/>
      <c r="G47"/>
      <c r="H47"/>
      <c r="I47"/>
    </row>
    <row r="48" spans="5:10" ht="26.25" customHeight="1">
      <c r="E48"/>
      <c r="F48"/>
      <c r="G48"/>
      <c r="H48"/>
      <c r="I48"/>
      <c r="J48" s="33"/>
    </row>
    <row r="49" spans="5:9" ht="12.75">
      <c r="E49"/>
      <c r="F49"/>
      <c r="G49"/>
      <c r="H49"/>
      <c r="I49"/>
    </row>
    <row r="50" spans="5:9" ht="16.5" customHeight="1">
      <c r="E50"/>
      <c r="F50"/>
      <c r="G50"/>
      <c r="H50"/>
      <c r="I50"/>
    </row>
    <row r="51" ht="15.75" customHeight="1"/>
    <row r="52" ht="15.75" customHeight="1"/>
  </sheetData>
  <sheetProtection/>
  <mergeCells count="3">
    <mergeCell ref="B42:C42"/>
    <mergeCell ref="E1:H1"/>
    <mergeCell ref="J1:O1"/>
  </mergeCells>
  <printOptions horizontalCentered="1"/>
  <pageMargins left="0.32" right="0.14" top="0.82" bottom="0.48" header="0.4" footer="0.32"/>
  <pageSetup horizontalDpi="600" verticalDpi="600" orientation="portrait" scale="66" r:id="rId3"/>
  <headerFooter alignWithMargins="0">
    <oddHeader>&amp;C&amp;"Arial,Bold"&amp;18&amp;F
 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Q46"/>
  <sheetViews>
    <sheetView view="pageBreakPreview" zoomScale="57" zoomScaleNormal="85" zoomScaleSheetLayoutView="57" zoomScalePageLayoutView="0" workbookViewId="0" topLeftCell="C88">
      <selection activeCell="P96" sqref="P96"/>
    </sheetView>
  </sheetViews>
  <sheetFormatPr defaultColWidth="9.140625" defaultRowHeight="12.75" outlineLevelRow="1"/>
  <cols>
    <col min="1" max="1" width="36.8515625" style="0" customWidth="1"/>
    <col min="2" max="2" width="26.00390625" style="0" customWidth="1"/>
    <col min="3" max="3" width="4.8515625" style="3" customWidth="1"/>
    <col min="4" max="5" width="4.421875" style="3" customWidth="1"/>
    <col min="7" max="7" width="4.28125" style="0" customWidth="1"/>
    <col min="9" max="13" width="13.7109375" style="0" customWidth="1"/>
    <col min="14" max="15" width="28.00390625" style="0" customWidth="1"/>
    <col min="16" max="16" width="29.7109375" style="0" customWidth="1"/>
    <col min="17" max="17" width="28.00390625" style="0" customWidth="1"/>
  </cols>
  <sheetData>
    <row r="1" spans="1:5" ht="26.25" customHeight="1" thickBot="1">
      <c r="A1" s="34"/>
      <c r="B1" s="34"/>
      <c r="C1" s="166"/>
      <c r="D1" s="166"/>
      <c r="E1" s="167"/>
    </row>
    <row r="2" spans="1:5" ht="90" customHeight="1" thickBot="1">
      <c r="A2" s="35" t="s">
        <v>34</v>
      </c>
      <c r="B2" s="35" t="s">
        <v>34</v>
      </c>
      <c r="C2" s="1" t="s">
        <v>5</v>
      </c>
      <c r="D2" s="1" t="s">
        <v>4</v>
      </c>
      <c r="E2" s="4" t="s">
        <v>3</v>
      </c>
    </row>
    <row r="3" spans="1:5" ht="34.5" customHeight="1" outlineLevel="1" thickBot="1" thickTop="1">
      <c r="A3" s="31" t="str">
        <f>'Authors Contribution'!C20</f>
        <v>RWTH Aachen (Christopher Wiebusch) </v>
      </c>
      <c r="B3" s="31" t="s">
        <v>50</v>
      </c>
      <c r="C3" s="2">
        <f>'Authors Contribution'!F20</f>
        <v>1</v>
      </c>
      <c r="D3" s="2">
        <f>'Authors Contribution'!G20</f>
        <v>2</v>
      </c>
      <c r="E3" s="38">
        <f>'Authors Contribution'!H20</f>
        <v>7</v>
      </c>
    </row>
    <row r="4" spans="1:5" ht="34.5" customHeight="1" outlineLevel="1" thickBot="1" thickTop="1">
      <c r="A4" s="31" t="str">
        <f>'Authors Contribution'!C3</f>
        <v>University of  Alabama (Dawn Williams)</v>
      </c>
      <c r="B4" s="31" t="s">
        <v>35</v>
      </c>
      <c r="C4" s="2">
        <f>'Authors Contribution'!F3</f>
        <v>2</v>
      </c>
      <c r="D4" s="2">
        <f>'Authors Contribution'!G3</f>
        <v>1</v>
      </c>
      <c r="E4" s="38">
        <f>'Authors Contribution'!H3</f>
        <v>2</v>
      </c>
    </row>
    <row r="5" spans="1:5" ht="34.5" customHeight="1" outlineLevel="1" thickBot="1" thickTop="1">
      <c r="A5" s="31" t="str">
        <f>'Authors Contribution'!C4</f>
        <v>University of  Alaska (Katherine Rawlins)</v>
      </c>
      <c r="B5" s="31" t="s">
        <v>36</v>
      </c>
      <c r="C5" s="2">
        <f>'Authors Contribution'!F4</f>
        <v>1</v>
      </c>
      <c r="D5" s="2">
        <f>'Authors Contribution'!G4</f>
        <v>0</v>
      </c>
      <c r="E5" s="38">
        <f>'Authors Contribution'!H4</f>
        <v>0</v>
      </c>
    </row>
    <row r="6" spans="1:5" ht="34.5" customHeight="1" outlineLevel="1" thickBot="1" thickTop="1">
      <c r="A6" s="31" t="str">
        <f>'Authors Contribution'!C34</f>
        <v>University of Alberta (Darren, Grant) </v>
      </c>
      <c r="B6" s="32" t="s">
        <v>64</v>
      </c>
      <c r="C6" s="2">
        <f>'Authors Contribution'!F34</f>
        <v>1</v>
      </c>
      <c r="D6" s="2">
        <f>'Authors Contribution'!G34</f>
        <v>0</v>
      </c>
      <c r="E6" s="38">
        <f>'Authors Contribution'!H34</f>
        <v>1</v>
      </c>
    </row>
    <row r="7" spans="1:5" ht="34.5" customHeight="1" outlineLevel="1" thickBot="1" thickTop="1">
      <c r="A7" s="31" t="str">
        <f>'Authors Contribution'!C35</f>
        <v>University of the West Indies, Barbados (Suruj Seunarine) </v>
      </c>
      <c r="B7" s="32" t="s">
        <v>65</v>
      </c>
      <c r="C7" s="2">
        <f>'Authors Contribution'!F35</f>
        <v>1</v>
      </c>
      <c r="D7" s="2">
        <f>'Authors Contribution'!G35</f>
        <v>0</v>
      </c>
      <c r="E7" s="38">
        <f>'Authors Contribution'!H35</f>
        <v>0</v>
      </c>
    </row>
    <row r="8" spans="1:5" ht="34.5" customHeight="1" outlineLevel="1" thickBot="1" thickTop="1">
      <c r="A8" s="31" t="str">
        <f>'Authors Contribution'!C25</f>
        <v>Universität Bochum (Julia Becker)</v>
      </c>
      <c r="B8" s="32" t="s">
        <v>55</v>
      </c>
      <c r="C8" s="2">
        <f>'Authors Contribution'!F25</f>
        <v>1</v>
      </c>
      <c r="D8" s="2">
        <f>'Authors Contribution'!G25</f>
        <v>0</v>
      </c>
      <c r="E8" s="38">
        <f>'Authors Contribution'!H25</f>
        <v>1</v>
      </c>
    </row>
    <row r="9" spans="1:5" ht="34.5" customHeight="1" outlineLevel="1" thickBot="1" thickTop="1">
      <c r="A9" s="31" t="str">
        <f>'Authors Contribution'!C27</f>
        <v>Universität Bonn (Marek Kowalski)</v>
      </c>
      <c r="B9" s="32" t="s">
        <v>57</v>
      </c>
      <c r="C9" s="2">
        <f>'Authors Contribution'!F27</f>
        <v>1</v>
      </c>
      <c r="D9" s="2">
        <f>'Authors Contribution'!G27</f>
        <v>1</v>
      </c>
      <c r="E9" s="38">
        <f>'Authors Contribution'!H27</f>
        <v>3</v>
      </c>
    </row>
    <row r="10" spans="1:5" ht="34.5" customHeight="1" outlineLevel="1" thickBot="1" thickTop="1">
      <c r="A10" s="31" t="str">
        <f>'Authors Contribution'!C37</f>
        <v>University of Canterbury (Jenni Adams)</v>
      </c>
      <c r="B10" s="31" t="s">
        <v>67</v>
      </c>
      <c r="C10" s="2">
        <f>'Authors Contribution'!F37</f>
        <v>1</v>
      </c>
      <c r="D10" s="2">
        <f>'Authors Contribution'!G37</f>
        <v>0</v>
      </c>
      <c r="E10" s="38">
        <f>'Authors Contribution'!H37</f>
        <v>3</v>
      </c>
    </row>
    <row r="11" spans="1:5" ht="34.5" customHeight="1" outlineLevel="1" thickBot="1" thickTop="1">
      <c r="A11" s="31" t="str">
        <f>'Authors Contribution'!C38</f>
        <v>Chiba University (Shigeru Yoshida) </v>
      </c>
      <c r="B11" s="31" t="s">
        <v>68</v>
      </c>
      <c r="C11" s="2">
        <f>'Authors Contribution'!F38</f>
        <v>1</v>
      </c>
      <c r="D11" s="2">
        <f>'Authors Contribution'!G38</f>
        <v>2</v>
      </c>
      <c r="E11" s="38">
        <f>'Authors Contribution'!H38</f>
        <v>1</v>
      </c>
    </row>
    <row r="12" spans="1:5" ht="34.5" customHeight="1" outlineLevel="1" thickBot="1" thickTop="1">
      <c r="A12" s="31" t="str">
        <f>'Authors Contribution'!C5</f>
        <v>Clark Atlanta (George Japaridze) </v>
      </c>
      <c r="B12" s="31" t="s">
        <v>37</v>
      </c>
      <c r="C12" s="2">
        <f>'Authors Contribution'!F5</f>
        <v>1</v>
      </c>
      <c r="D12" s="2">
        <f>'Authors Contribution'!G5</f>
        <v>0</v>
      </c>
      <c r="E12" s="38">
        <f>'Authors Contribution'!H5</f>
        <v>0</v>
      </c>
    </row>
    <row r="13" spans="1:5" ht="34.5" customHeight="1" outlineLevel="1" thickBot="1" thickTop="1">
      <c r="A13" s="31" t="str">
        <f>'Authors Contribution'!C13</f>
        <v>University of Delaware (Tom Gaisser)</v>
      </c>
      <c r="B13" s="31" t="s">
        <v>45</v>
      </c>
      <c r="C13" s="2">
        <f>'Authors Contribution'!F13</f>
        <v>4</v>
      </c>
      <c r="D13" s="2">
        <f>'Authors Contribution'!G13</f>
        <v>4</v>
      </c>
      <c r="E13" s="38">
        <f>'Authors Contribution'!H13</f>
        <v>2</v>
      </c>
    </row>
    <row r="14" spans="1:5" ht="34.5" customHeight="1" outlineLevel="1" thickBot="1" thickTop="1">
      <c r="A14" s="31" t="str">
        <f>'Authors Contribution'!C19</f>
        <v>DESY-Zeuthen (Christian Spiering) </v>
      </c>
      <c r="B14" s="31" t="s">
        <v>24</v>
      </c>
      <c r="C14" s="2">
        <f>'Authors Contribution'!F19</f>
        <v>6</v>
      </c>
      <c r="D14" s="2">
        <f>'Authors Contribution'!G19</f>
        <v>2</v>
      </c>
      <c r="E14" s="38">
        <f>'Authors Contribution'!H19</f>
        <v>6</v>
      </c>
    </row>
    <row r="15" spans="1:5" ht="34.5" customHeight="1" outlineLevel="1" thickBot="1" thickTop="1">
      <c r="A15" s="31" t="str">
        <f>'Authors Contribution'!C21</f>
        <v>Universität Dortmund (Wolfgang Rhode) </v>
      </c>
      <c r="B15" s="31" t="s">
        <v>51</v>
      </c>
      <c r="C15" s="2">
        <f>'Authors Contribution'!F21</f>
        <v>1</v>
      </c>
      <c r="D15" s="2">
        <f>'Authors Contribution'!G21</f>
        <v>0</v>
      </c>
      <c r="E15" s="38">
        <f>'Authors Contribution'!H21</f>
        <v>4</v>
      </c>
    </row>
    <row r="16" spans="1:5" ht="34.5" customHeight="1" outlineLevel="1" thickBot="1" thickTop="1">
      <c r="A16" s="31" t="str">
        <f>'Authors Contribution'!C30</f>
        <v>University of Gent (Dirk Ryckbosch) </v>
      </c>
      <c r="B16" s="31" t="s">
        <v>60</v>
      </c>
      <c r="C16" s="2">
        <f>'Authors Contribution'!F30</f>
        <v>1</v>
      </c>
      <c r="D16" s="2">
        <f>'Authors Contribution'!G30</f>
        <v>2</v>
      </c>
      <c r="E16" s="38">
        <f>'Authors Contribution'!H30</f>
        <v>4</v>
      </c>
    </row>
    <row r="17" spans="1:5" ht="34.5" customHeight="1" outlineLevel="1" thickBot="1" thickTop="1">
      <c r="A17" s="31" t="str">
        <f>'Authors Contribution'!C6</f>
        <v>Georgia Tech (Ignacio Taboada) </v>
      </c>
      <c r="B17" s="31" t="s">
        <v>38</v>
      </c>
      <c r="C17" s="2">
        <f>'Authors Contribution'!F6</f>
        <v>1</v>
      </c>
      <c r="D17" s="2">
        <f>'Authors Contribution'!G6</f>
        <v>1</v>
      </c>
      <c r="E17" s="38">
        <f>'Authors Contribution'!H6</f>
        <v>1</v>
      </c>
    </row>
    <row r="18" spans="1:5" ht="34.5" customHeight="1" outlineLevel="1" thickBot="1" thickTop="1">
      <c r="A18" s="31" t="str">
        <f>'Authors Contribution'!C26</f>
        <v>MPI Heidelberg (Elisa Resconi)</v>
      </c>
      <c r="B18" s="31" t="s">
        <v>56</v>
      </c>
      <c r="C18" s="2">
        <f>'Authors Contribution'!F26</f>
        <v>1</v>
      </c>
      <c r="D18" s="2">
        <f>'Authors Contribution'!G26</f>
        <v>2</v>
      </c>
      <c r="E18" s="38">
        <f>'Authors Contribution'!H26</f>
        <v>3</v>
      </c>
    </row>
    <row r="19" spans="1:5" ht="34.5" customHeight="1" outlineLevel="1" thickBot="1" thickTop="1">
      <c r="A19" s="31" t="str">
        <f>'Authors Contribution'!C24</f>
        <v>Humboldt Universität Berlin (Hermann Kolanoski)</v>
      </c>
      <c r="B19" s="31" t="s">
        <v>54</v>
      </c>
      <c r="C19" s="2">
        <f>'Authors Contribution'!F24</f>
        <v>2</v>
      </c>
      <c r="D19" s="2">
        <f>'Authors Contribution'!G24</f>
        <v>0</v>
      </c>
      <c r="E19" s="38">
        <f>'Authors Contribution'!H24</f>
        <v>0</v>
      </c>
    </row>
    <row r="20" spans="1:5" ht="34.5" customHeight="1" outlineLevel="1" thickBot="1" thickTop="1">
      <c r="A20" s="31" t="str">
        <f>'Authors Contribution'!C14</f>
        <v>University of Kansas (Dave Besson)</v>
      </c>
      <c r="B20" s="31" t="s">
        <v>46</v>
      </c>
      <c r="C20" s="2">
        <f>'Authors Contribution'!F14</f>
        <v>1</v>
      </c>
      <c r="D20" s="2">
        <f>'Authors Contribution'!G14</f>
        <v>0</v>
      </c>
      <c r="E20" s="38">
        <f>'Authors Contribution'!H14</f>
        <v>0</v>
      </c>
    </row>
    <row r="21" spans="1:5" ht="34.5" customHeight="1" outlineLevel="1" thickBot="1" thickTop="1">
      <c r="A21" s="31" t="str">
        <f>'Authors Contribution'!C39</f>
        <v>Ecole Polytechnique Federale de Lausanne (Mathieu Ribordy)</v>
      </c>
      <c r="B21" s="31" t="s">
        <v>69</v>
      </c>
      <c r="C21" s="2">
        <f>'Authors Contribution'!F39</f>
        <v>1</v>
      </c>
      <c r="D21" s="2">
        <f>'Authors Contribution'!G39</f>
        <v>1</v>
      </c>
      <c r="E21" s="38">
        <f>'Authors Contribution'!H39</f>
        <v>1</v>
      </c>
    </row>
    <row r="22" spans="1:5" ht="34.5" customHeight="1" outlineLevel="1" thickBot="1" thickTop="1">
      <c r="A22" s="31" t="str">
        <f>'Authors Contribution'!C7</f>
        <v>LBNL (Spencer Klein)</v>
      </c>
      <c r="B22" s="31" t="s">
        <v>39</v>
      </c>
      <c r="C22" s="2">
        <f>'Authors Contribution'!F7</f>
        <v>3</v>
      </c>
      <c r="D22" s="2">
        <f>'Authors Contribution'!G7</f>
        <v>3</v>
      </c>
      <c r="E22" s="38">
        <f>'Authors Contribution'!H7</f>
        <v>1</v>
      </c>
    </row>
    <row r="23" spans="1:5" ht="34.5" customHeight="1" outlineLevel="1" thickBot="1" thickTop="1">
      <c r="A23" s="31" t="str">
        <f>'Authors Contribution'!C28</f>
        <v>Universite Libre de Bruxelles (Daniel Bertrand) </v>
      </c>
      <c r="B23" s="31" t="s">
        <v>58</v>
      </c>
      <c r="C23" s="2">
        <f>'Authors Contribution'!F28</f>
        <v>2</v>
      </c>
      <c r="D23" s="2">
        <f>'Authors Contribution'!G28</f>
        <v>2</v>
      </c>
      <c r="E23" s="38">
        <f>'Authors Contribution'!H28</f>
        <v>3</v>
      </c>
    </row>
    <row r="24" spans="1:5" ht="34.5" customHeight="1" outlineLevel="1" thickBot="1" thickTop="1">
      <c r="A24" s="31" t="str">
        <f>'Authors Contribution'!C22</f>
        <v>Universität Mainz (Lutz Köpke) </v>
      </c>
      <c r="B24" s="31" t="s">
        <v>52</v>
      </c>
      <c r="C24" s="2">
        <f>'Authors Contribution'!F22</f>
        <v>1</v>
      </c>
      <c r="D24" s="2">
        <f>'Authors Contribution'!G22</f>
        <v>1</v>
      </c>
      <c r="E24" s="38">
        <f>'Authors Contribution'!H22</f>
        <v>5</v>
      </c>
    </row>
    <row r="25" spans="1:5" ht="33.75" customHeight="1" outlineLevel="1" thickBot="1" thickTop="1">
      <c r="A25" s="31" t="str">
        <f>'Authors Contribution'!C15</f>
        <v>University of Maryland (Greg Sullivan)</v>
      </c>
      <c r="B25" s="31" t="s">
        <v>47</v>
      </c>
      <c r="C25" s="2">
        <f>'Authors Contribution'!F15</f>
        <v>4</v>
      </c>
      <c r="D25" s="2">
        <f>'Authors Contribution'!G15</f>
        <v>3</v>
      </c>
      <c r="E25" s="38">
        <f>'Authors Contribution'!H15</f>
        <v>6</v>
      </c>
    </row>
    <row r="26" spans="1:17" ht="34.5" customHeight="1" outlineLevel="1" thickBot="1" thickTop="1">
      <c r="A26" s="31" t="str">
        <f>'Authors Contribution'!C29</f>
        <v>Universite de Mons (Evelyne Daubie) </v>
      </c>
      <c r="B26" s="31" t="s">
        <v>59</v>
      </c>
      <c r="C26" s="2">
        <f>'Authors Contribution'!F29</f>
        <v>0</v>
      </c>
      <c r="D26" s="2">
        <f>'Authors Contribution'!G29</f>
        <v>1</v>
      </c>
      <c r="E26" s="38">
        <f>'Authors Contribution'!H29</f>
        <v>0</v>
      </c>
      <c r="I26" s="169" t="s">
        <v>109</v>
      </c>
      <c r="J26" s="170"/>
      <c r="K26" s="170"/>
      <c r="L26" s="170"/>
      <c r="M26" s="171"/>
      <c r="N26" s="168" t="s">
        <v>20</v>
      </c>
      <c r="O26" s="168"/>
      <c r="P26" s="168"/>
      <c r="Q26" s="168"/>
    </row>
    <row r="27" spans="1:17" ht="42" customHeight="1" outlineLevel="1" thickBot="1" thickTop="1">
      <c r="A27" s="31" t="str">
        <f>'Authors Contribution'!C8</f>
        <v>Ohio State University (Amy Connolly)</v>
      </c>
      <c r="B27" s="31" t="s">
        <v>40</v>
      </c>
      <c r="C27" s="2">
        <f>'Authors Contribution'!F8</f>
        <v>2</v>
      </c>
      <c r="D27" s="2">
        <f>'Authors Contribution'!G8</f>
        <v>2</v>
      </c>
      <c r="E27" s="38">
        <f>'Authors Contribution'!H8</f>
        <v>0</v>
      </c>
      <c r="I27" s="172" t="s">
        <v>198</v>
      </c>
      <c r="J27" s="173"/>
      <c r="K27" s="173"/>
      <c r="L27" s="173"/>
      <c r="M27" s="174"/>
      <c r="N27" s="48" t="s">
        <v>188</v>
      </c>
      <c r="O27" s="49" t="s">
        <v>5</v>
      </c>
      <c r="P27" s="49" t="s">
        <v>110</v>
      </c>
      <c r="Q27" s="49" t="s">
        <v>3</v>
      </c>
    </row>
    <row r="28" spans="1:17" ht="34.5" customHeight="1" outlineLevel="1" thickBot="1" thickTop="1">
      <c r="A28" s="31" t="str">
        <f>'Authors Contribution'!C36</f>
        <v>University of Oxford (Subir Sarkar) </v>
      </c>
      <c r="B28" s="31" t="s">
        <v>66</v>
      </c>
      <c r="C28" s="2">
        <f>'Authors Contribution'!F36</f>
        <v>1</v>
      </c>
      <c r="D28" s="2">
        <f>'Authors Contribution'!G36</f>
        <v>0</v>
      </c>
      <c r="E28" s="38">
        <f>'Authors Contribution'!H36</f>
        <v>0</v>
      </c>
      <c r="I28" s="165" t="s">
        <v>86</v>
      </c>
      <c r="J28" s="165"/>
      <c r="K28" s="165"/>
      <c r="L28" s="165"/>
      <c r="M28" s="165"/>
      <c r="N28" s="51">
        <f>'Authors Contribution'!E18</f>
        <v>69</v>
      </c>
      <c r="O28" s="50">
        <f>'Authors Contribution'!F18</f>
        <v>35</v>
      </c>
      <c r="P28" s="50">
        <f>'Authors Contribution'!G18</f>
        <v>34</v>
      </c>
      <c r="Q28" s="50">
        <f>'Authors Contribution'!H18</f>
        <v>28</v>
      </c>
    </row>
    <row r="29" spans="1:17" ht="33" customHeight="1" outlineLevel="1" thickBot="1" thickTop="1">
      <c r="A29" s="31" t="str">
        <f>'Authors Contribution'!C9</f>
        <v>Pennsylvania State University (Doug Cowen)</v>
      </c>
      <c r="B29" s="31" t="s">
        <v>41</v>
      </c>
      <c r="C29" s="2">
        <f>'Authors Contribution'!F9</f>
        <v>3</v>
      </c>
      <c r="D29" s="2">
        <f>'Authors Contribution'!G9</f>
        <v>2</v>
      </c>
      <c r="E29" s="38">
        <f>'Authors Contribution'!H9</f>
        <v>1</v>
      </c>
      <c r="I29" s="165" t="s">
        <v>71</v>
      </c>
      <c r="J29" s="165"/>
      <c r="K29" s="165"/>
      <c r="L29" s="165"/>
      <c r="M29" s="165"/>
      <c r="N29" s="51">
        <f>'Authors Contribution'!E40</f>
        <v>58</v>
      </c>
      <c r="O29" s="50">
        <f>'Authors Contribution'!F40</f>
        <v>35</v>
      </c>
      <c r="P29" s="50">
        <f>'Authors Contribution'!G40</f>
        <v>23</v>
      </c>
      <c r="Q29" s="50">
        <f>'Authors Contribution'!H40</f>
        <v>52</v>
      </c>
    </row>
    <row r="30" spans="1:17" ht="33" customHeight="1" outlineLevel="1" thickBot="1" thickTop="1">
      <c r="A30" s="31" t="str">
        <f>'Authors Contribution'!C10</f>
        <v>Southern University (Ali Fazely)</v>
      </c>
      <c r="B30" s="31" t="s">
        <v>42</v>
      </c>
      <c r="C30" s="2">
        <f>'Authors Contribution'!F10</f>
        <v>3</v>
      </c>
      <c r="D30" s="2">
        <f>'Authors Contribution'!G10</f>
        <v>1</v>
      </c>
      <c r="E30" s="38">
        <f>'Authors Contribution'!H10</f>
        <v>0</v>
      </c>
      <c r="I30" s="165" t="s">
        <v>72</v>
      </c>
      <c r="J30" s="165"/>
      <c r="K30" s="165"/>
      <c r="L30" s="165"/>
      <c r="M30" s="165"/>
      <c r="N30" s="52">
        <f>'Authors Contribution'!E41</f>
        <v>127</v>
      </c>
      <c r="O30" s="51">
        <f>'Authors Contribution'!F41</f>
        <v>70</v>
      </c>
      <c r="P30" s="51">
        <f>'Authors Contribution'!G41</f>
        <v>57</v>
      </c>
      <c r="Q30" s="51">
        <f>'Authors Contribution'!H41</f>
        <v>80</v>
      </c>
    </row>
    <row r="31" spans="1:5" ht="34.5" customHeight="1" outlineLevel="1" thickBot="1" thickTop="1">
      <c r="A31" s="31" t="str">
        <f>'Authors Contribution'!C32</f>
        <v>Stockholm University (Klas Hultqvist) </v>
      </c>
      <c r="B31" s="31" t="s">
        <v>62</v>
      </c>
      <c r="C31" s="2">
        <f>'Authors Contribution'!F32</f>
        <v>5</v>
      </c>
      <c r="D31" s="2">
        <f>'Authors Contribution'!G32</f>
        <v>1</v>
      </c>
      <c r="E31" s="38">
        <f>'Authors Contribution'!H32</f>
        <v>2</v>
      </c>
    </row>
    <row r="32" spans="1:5" ht="33" customHeight="1" outlineLevel="1" thickBot="1" thickTop="1">
      <c r="A32" s="31" t="str">
        <f>'Authors Contribution'!C11</f>
        <v>University of California, Berkeley (Buford Price)</v>
      </c>
      <c r="B32" s="31" t="s">
        <v>44</v>
      </c>
      <c r="C32" s="2">
        <f>'Authors Contribution'!F11</f>
        <v>1</v>
      </c>
      <c r="D32" s="2">
        <f>'Authors Contribution'!G11</f>
        <v>2</v>
      </c>
      <c r="E32" s="38">
        <f>'Authors Contribution'!H11</f>
        <v>1</v>
      </c>
    </row>
    <row r="33" spans="1:5" ht="33" customHeight="1" outlineLevel="1" thickBot="1" thickTop="1">
      <c r="A33" s="31" t="str">
        <f>'Authors Contribution'!C12</f>
        <v>University of California, Irvine (Steve Barwick)</v>
      </c>
      <c r="B33" s="31" t="s">
        <v>43</v>
      </c>
      <c r="C33" s="2">
        <f>'Authors Contribution'!F12</f>
        <v>1</v>
      </c>
      <c r="D33" s="2">
        <f>'Authors Contribution'!G12</f>
        <v>1</v>
      </c>
      <c r="E33" s="38">
        <f>'Authors Contribution'!H12</f>
        <v>1</v>
      </c>
    </row>
    <row r="34" spans="1:5" ht="33" customHeight="1" outlineLevel="1" thickBot="1" thickTop="1">
      <c r="A34" s="31" t="str">
        <f>'Authors Contribution'!C33</f>
        <v>Uppsala University (Olga Botner) </v>
      </c>
      <c r="B34" s="31" t="s">
        <v>63</v>
      </c>
      <c r="C34" s="2">
        <f>'Authors Contribution'!F33</f>
        <v>3</v>
      </c>
      <c r="D34" s="2">
        <f>'Authors Contribution'!G33</f>
        <v>1</v>
      </c>
      <c r="E34" s="38">
        <f>'Authors Contribution'!H33</f>
        <v>3</v>
      </c>
    </row>
    <row r="35" spans="1:17" ht="33" customHeight="1" outlineLevel="1" thickBot="1" thickTop="1">
      <c r="A35" s="31" t="str">
        <f>'Authors Contribution'!C17</f>
        <v>University of Wisconsin, Madison (Albrecht Karle)</v>
      </c>
      <c r="B35" s="31" t="s">
        <v>49</v>
      </c>
      <c r="C35" s="2">
        <f>'Authors Contribution'!F17</f>
        <v>6</v>
      </c>
      <c r="D35" s="2">
        <f>'Authors Contribution'!G17</f>
        <v>14</v>
      </c>
      <c r="E35" s="38">
        <f>'Authors Contribution'!H17</f>
        <v>13</v>
      </c>
      <c r="H35" s="77"/>
      <c r="I35" s="79">
        <v>39173</v>
      </c>
      <c r="J35" s="80">
        <v>39326</v>
      </c>
      <c r="K35" s="80">
        <v>39539</v>
      </c>
      <c r="L35" s="80">
        <v>39692</v>
      </c>
      <c r="M35" s="81">
        <v>39904</v>
      </c>
      <c r="N35" s="82">
        <v>40057</v>
      </c>
      <c r="O35" s="82">
        <v>40269</v>
      </c>
      <c r="P35" s="82">
        <v>40422</v>
      </c>
      <c r="Q35" s="82">
        <v>40634</v>
      </c>
    </row>
    <row r="36" spans="1:17" ht="34.5" customHeight="1" outlineLevel="1" thickBot="1" thickTop="1">
      <c r="A36" s="31" t="str">
        <f>'Authors Contribution'!C16</f>
        <v>University of Wisconsin, River Falls (Jim Madsen)</v>
      </c>
      <c r="B36" s="31" t="s">
        <v>48</v>
      </c>
      <c r="C36" s="2">
        <f>'Authors Contribution'!F16</f>
        <v>2</v>
      </c>
      <c r="D36" s="2">
        <f>'Authors Contribution'!G16</f>
        <v>0</v>
      </c>
      <c r="E36" s="38">
        <f>'Authors Contribution'!H16</f>
        <v>0</v>
      </c>
      <c r="H36" s="77" t="s">
        <v>196</v>
      </c>
      <c r="I36" s="77">
        <v>12</v>
      </c>
      <c r="J36" s="77">
        <v>12</v>
      </c>
      <c r="K36" s="77">
        <v>12</v>
      </c>
      <c r="L36" s="77">
        <v>14</v>
      </c>
      <c r="M36" s="77">
        <v>15</v>
      </c>
      <c r="N36" s="77">
        <v>15</v>
      </c>
      <c r="O36" s="77">
        <v>15</v>
      </c>
      <c r="P36" s="77">
        <v>15</v>
      </c>
      <c r="Q36" s="77">
        <v>15</v>
      </c>
    </row>
    <row r="37" spans="1:17" ht="34.5" customHeight="1" outlineLevel="1" thickBot="1" thickTop="1">
      <c r="A37" s="31" t="str">
        <f>'Authors Contribution'!C31</f>
        <v>Vrije Universiteit Brussel (Catherine de Clercq) </v>
      </c>
      <c r="B37" s="31" t="s">
        <v>61</v>
      </c>
      <c r="C37" s="2">
        <f>'Authors Contribution'!F31</f>
        <v>2</v>
      </c>
      <c r="D37" s="2">
        <f>'Authors Contribution'!G31</f>
        <v>4</v>
      </c>
      <c r="E37" s="38">
        <f>'Authors Contribution'!H31</f>
        <v>0</v>
      </c>
      <c r="H37" s="77" t="s">
        <v>197</v>
      </c>
      <c r="I37" s="77">
        <v>17</v>
      </c>
      <c r="J37" s="77">
        <v>17</v>
      </c>
      <c r="K37" s="77">
        <v>18</v>
      </c>
      <c r="L37" s="77">
        <v>18</v>
      </c>
      <c r="M37" s="77">
        <v>18</v>
      </c>
      <c r="N37" s="77">
        <v>19</v>
      </c>
      <c r="O37" s="77">
        <v>21</v>
      </c>
      <c r="P37" s="77">
        <v>21</v>
      </c>
      <c r="Q37" s="77">
        <v>21</v>
      </c>
    </row>
    <row r="38" spans="1:17" ht="33" customHeight="1" outlineLevel="1" thickTop="1">
      <c r="A38" s="31" t="str">
        <f>'Authors Contribution'!C23</f>
        <v>Universität Wuppertal (Klaus Helbing) </v>
      </c>
      <c r="B38" s="31" t="s">
        <v>53</v>
      </c>
      <c r="C38" s="2">
        <f>'Authors Contribution'!F23</f>
        <v>2</v>
      </c>
      <c r="D38" s="2">
        <f>'Authors Contribution'!G23</f>
        <v>1</v>
      </c>
      <c r="E38" s="38">
        <f>'Authors Contribution'!H23</f>
        <v>5</v>
      </c>
      <c r="H38" s="77" t="s">
        <v>2</v>
      </c>
      <c r="I38" s="78">
        <f aca="true" t="shared" si="0" ref="I38:P38">SUM(I36:I37)</f>
        <v>29</v>
      </c>
      <c r="J38" s="78">
        <f t="shared" si="0"/>
        <v>29</v>
      </c>
      <c r="K38" s="78">
        <f t="shared" si="0"/>
        <v>30</v>
      </c>
      <c r="L38" s="78">
        <f t="shared" si="0"/>
        <v>32</v>
      </c>
      <c r="M38" s="78">
        <f t="shared" si="0"/>
        <v>33</v>
      </c>
      <c r="N38" s="78">
        <f t="shared" si="0"/>
        <v>34</v>
      </c>
      <c r="O38" s="78">
        <f t="shared" si="0"/>
        <v>36</v>
      </c>
      <c r="P38" s="78">
        <f t="shared" si="0"/>
        <v>36</v>
      </c>
      <c r="Q38" s="78">
        <f>SUM(Q36:Q37)</f>
        <v>36</v>
      </c>
    </row>
    <row r="40" ht="12.75">
      <c r="C40" s="37"/>
    </row>
    <row r="41" spans="3:5" ht="43.5" customHeight="1">
      <c r="C41"/>
      <c r="D41"/>
      <c r="E41" s="14"/>
    </row>
    <row r="42" spans="3:5" ht="12.75">
      <c r="C42"/>
      <c r="D42"/>
      <c r="E42"/>
    </row>
    <row r="43" spans="3:5" ht="39" customHeight="1">
      <c r="C43"/>
      <c r="D43"/>
      <c r="E43"/>
    </row>
    <row r="44" spans="3:5" ht="26.25" customHeight="1">
      <c r="C44"/>
      <c r="D44"/>
      <c r="E44"/>
    </row>
    <row r="45" spans="3:5" ht="12.75">
      <c r="C45"/>
      <c r="D45"/>
      <c r="E45"/>
    </row>
    <row r="46" spans="3:5" ht="16.5" customHeight="1">
      <c r="C46"/>
      <c r="D46"/>
      <c r="E46"/>
    </row>
    <row r="47" ht="15.75" customHeight="1"/>
    <row r="48" ht="15.75" customHeight="1"/>
  </sheetData>
  <sheetProtection/>
  <autoFilter ref="A2:AU87"/>
  <mergeCells count="7">
    <mergeCell ref="I29:M29"/>
    <mergeCell ref="I30:M30"/>
    <mergeCell ref="C1:E1"/>
    <mergeCell ref="N26:Q26"/>
    <mergeCell ref="I26:M26"/>
    <mergeCell ref="I27:M27"/>
    <mergeCell ref="I28:M28"/>
  </mergeCells>
  <printOptions horizontalCentered="1"/>
  <pageMargins left="0.45" right="0.24" top="0.89" bottom="0.48" header="0.51" footer="0.32"/>
  <pageSetup horizontalDpi="600" verticalDpi="600" orientation="portrait" scale="48" r:id="rId2"/>
  <headerFooter alignWithMargins="0">
    <oddHeader>&amp;C&amp;"Arial,Bold"&amp;18&amp;F
 &amp;A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8"/>
  <sheetViews>
    <sheetView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1" sqref="D31"/>
    </sheetView>
  </sheetViews>
  <sheetFormatPr defaultColWidth="9.140625" defaultRowHeight="12.75" outlineLevelCol="1"/>
  <cols>
    <col min="1" max="1" width="14.28125" style="59" hidden="1" customWidth="1" outlineLevel="1"/>
    <col min="2" max="2" width="42.00390625" style="59" customWidth="1" collapsed="1"/>
    <col min="3" max="3" width="20.57421875" style="59" customWidth="1"/>
    <col min="4" max="4" width="12.28125" style="59" customWidth="1"/>
    <col min="5" max="5" width="19.421875" style="59" customWidth="1"/>
    <col min="6" max="26" width="9.140625" style="59" customWidth="1"/>
    <col min="27" max="27" width="19.421875" style="59" customWidth="1"/>
    <col min="28" max="16384" width="9.140625" style="59" customWidth="1"/>
  </cols>
  <sheetData>
    <row r="1" spans="2:5" ht="15.75">
      <c r="B1" s="57" t="s">
        <v>113</v>
      </c>
      <c r="C1" s="58"/>
      <c r="D1" s="58"/>
      <c r="E1" s="58"/>
    </row>
    <row r="2" spans="2:5" ht="19.5" customHeight="1">
      <c r="B2" s="60" t="s">
        <v>207</v>
      </c>
      <c r="C2" s="58"/>
      <c r="D2" s="58"/>
      <c r="E2" s="58"/>
    </row>
    <row r="3" spans="1:5" ht="31.5">
      <c r="A3" s="69" t="s">
        <v>179</v>
      </c>
      <c r="B3" s="61" t="s">
        <v>114</v>
      </c>
      <c r="C3" s="61" t="s">
        <v>115</v>
      </c>
      <c r="D3" s="62" t="s">
        <v>187</v>
      </c>
      <c r="E3" s="61" t="s">
        <v>21</v>
      </c>
    </row>
    <row r="4" spans="1:5" s="65" customFormat="1" ht="13.5" customHeight="1">
      <c r="A4" s="65" t="s">
        <v>35</v>
      </c>
      <c r="B4" s="63" t="s">
        <v>116</v>
      </c>
      <c r="C4" s="63" t="s">
        <v>117</v>
      </c>
      <c r="D4" s="64">
        <f>VLOOKUP($A4,'Authors Contribution'!$D$3:$E$42,2,0)</f>
        <v>3</v>
      </c>
      <c r="E4" s="64" t="s">
        <v>22</v>
      </c>
    </row>
    <row r="5" spans="1:5" s="65" customFormat="1" ht="13.5" customHeight="1">
      <c r="A5" s="65" t="s">
        <v>36</v>
      </c>
      <c r="B5" s="63" t="s">
        <v>118</v>
      </c>
      <c r="C5" s="63" t="s">
        <v>119</v>
      </c>
      <c r="D5" s="64">
        <f>VLOOKUP($A5,'Authors Contribution'!$D$3:$E$42,2,0)</f>
        <v>1</v>
      </c>
      <c r="E5" s="64" t="s">
        <v>22</v>
      </c>
    </row>
    <row r="6" spans="1:5" s="65" customFormat="1" ht="13.5" customHeight="1">
      <c r="A6" s="65" t="s">
        <v>37</v>
      </c>
      <c r="B6" s="63" t="s">
        <v>120</v>
      </c>
      <c r="C6" s="63" t="s">
        <v>121</v>
      </c>
      <c r="D6" s="64">
        <f>VLOOKUP($A6,'Authors Contribution'!$D$3:$E$42,2,0)</f>
        <v>1</v>
      </c>
      <c r="E6" s="64" t="s">
        <v>22</v>
      </c>
    </row>
    <row r="7" spans="1:5" s="65" customFormat="1" ht="13.5" customHeight="1">
      <c r="A7" s="65" t="s">
        <v>38</v>
      </c>
      <c r="B7" s="63" t="s">
        <v>38</v>
      </c>
      <c r="C7" s="63" t="s">
        <v>122</v>
      </c>
      <c r="D7" s="64">
        <f>VLOOKUP($A7,'Authors Contribution'!$D$3:$E$42,2,0)</f>
        <v>2</v>
      </c>
      <c r="E7" s="64" t="s">
        <v>22</v>
      </c>
    </row>
    <row r="8" spans="1:5" s="65" customFormat="1" ht="13.5" customHeight="1">
      <c r="A8" s="65" t="s">
        <v>39</v>
      </c>
      <c r="B8" s="63" t="s">
        <v>123</v>
      </c>
      <c r="C8" s="63" t="s">
        <v>180</v>
      </c>
      <c r="D8" s="64">
        <f>VLOOKUP($A8,'Authors Contribution'!$D$3:$E$42,2,0)</f>
        <v>6</v>
      </c>
      <c r="E8" s="64" t="s">
        <v>22</v>
      </c>
    </row>
    <row r="9" spans="1:5" s="65" customFormat="1" ht="13.5" customHeight="1">
      <c r="A9" s="65" t="s">
        <v>40</v>
      </c>
      <c r="B9" s="63" t="s">
        <v>124</v>
      </c>
      <c r="C9" s="63" t="s">
        <v>125</v>
      </c>
      <c r="D9" s="64">
        <f>VLOOKUP($A9,'Authors Contribution'!$D$3:$E$42,2,0)</f>
        <v>4</v>
      </c>
      <c r="E9" s="64" t="s">
        <v>22</v>
      </c>
    </row>
    <row r="10" spans="1:5" s="65" customFormat="1" ht="13.5" customHeight="1">
      <c r="A10" s="65" t="s">
        <v>41</v>
      </c>
      <c r="B10" s="63" t="s">
        <v>126</v>
      </c>
      <c r="C10" s="63" t="s">
        <v>127</v>
      </c>
      <c r="D10" s="64">
        <f>VLOOKUP($A10,'Authors Contribution'!$D$3:$E$42,2,0)</f>
        <v>5</v>
      </c>
      <c r="E10" s="64" t="s">
        <v>22</v>
      </c>
    </row>
    <row r="11" spans="1:5" s="65" customFormat="1" ht="13.5" customHeight="1">
      <c r="A11" s="65" t="s">
        <v>42</v>
      </c>
      <c r="B11" s="63" t="s">
        <v>128</v>
      </c>
      <c r="C11" s="63" t="s">
        <v>129</v>
      </c>
      <c r="D11" s="64">
        <f>VLOOKUP($A11,'Authors Contribution'!$D$3:$E$42,2,0)</f>
        <v>4</v>
      </c>
      <c r="E11" s="64" t="s">
        <v>22</v>
      </c>
    </row>
    <row r="12" spans="1:5" s="65" customFormat="1" ht="13.5" customHeight="1">
      <c r="A12" s="65" t="s">
        <v>44</v>
      </c>
      <c r="B12" s="63" t="s">
        <v>130</v>
      </c>
      <c r="C12" s="63" t="s">
        <v>131</v>
      </c>
      <c r="D12" s="64">
        <f>VLOOKUP($A12,'Authors Contribution'!$D$3:$E$42,2,0)</f>
        <v>3</v>
      </c>
      <c r="E12" s="64" t="s">
        <v>22</v>
      </c>
    </row>
    <row r="13" spans="1:5" s="65" customFormat="1" ht="13.5" customHeight="1">
      <c r="A13" s="65" t="s">
        <v>43</v>
      </c>
      <c r="B13" s="63" t="s">
        <v>132</v>
      </c>
      <c r="C13" s="63" t="s">
        <v>133</v>
      </c>
      <c r="D13" s="64">
        <f>VLOOKUP($A13,'Authors Contribution'!$D$3:$E$42,2,0)</f>
        <v>2</v>
      </c>
      <c r="E13" s="64" t="s">
        <v>22</v>
      </c>
    </row>
    <row r="14" spans="1:5" s="65" customFormat="1" ht="13.5" customHeight="1">
      <c r="A14" s="65" t="s">
        <v>45</v>
      </c>
      <c r="B14" s="63" t="s">
        <v>134</v>
      </c>
      <c r="C14" s="63" t="s">
        <v>135</v>
      </c>
      <c r="D14" s="64">
        <f>VLOOKUP($A14,'Authors Contribution'!$D$3:$E$42,2,0)</f>
        <v>8</v>
      </c>
      <c r="E14" s="64" t="s">
        <v>22</v>
      </c>
    </row>
    <row r="15" spans="1:5" s="65" customFormat="1" ht="13.5" customHeight="1">
      <c r="A15" s="65" t="s">
        <v>46</v>
      </c>
      <c r="B15" s="63" t="s">
        <v>136</v>
      </c>
      <c r="C15" s="63" t="s">
        <v>137</v>
      </c>
      <c r="D15" s="64">
        <f>VLOOKUP($A15,'Authors Contribution'!$D$3:$E$42,2,0)</f>
        <v>1</v>
      </c>
      <c r="E15" s="64" t="s">
        <v>22</v>
      </c>
    </row>
    <row r="16" spans="1:5" s="65" customFormat="1" ht="13.5" customHeight="1">
      <c r="A16" s="65" t="s">
        <v>47</v>
      </c>
      <c r="B16" s="63" t="s">
        <v>138</v>
      </c>
      <c r="C16" s="63" t="s">
        <v>139</v>
      </c>
      <c r="D16" s="64">
        <f>VLOOKUP($A16,'Authors Contribution'!$D$3:$E$42,2,0)</f>
        <v>7</v>
      </c>
      <c r="E16" s="64" t="s">
        <v>22</v>
      </c>
    </row>
    <row r="17" spans="1:5" s="65" customFormat="1" ht="13.5" customHeight="1">
      <c r="A17" s="65" t="s">
        <v>49</v>
      </c>
      <c r="B17" s="63" t="s">
        <v>140</v>
      </c>
      <c r="C17" s="63" t="s">
        <v>181</v>
      </c>
      <c r="D17" s="64">
        <f>VLOOKUP($A17,'Authors Contribution'!$D$3:$E$42,2,0)</f>
        <v>20</v>
      </c>
      <c r="E17" s="64" t="s">
        <v>22</v>
      </c>
    </row>
    <row r="18" spans="1:5" s="65" customFormat="1" ht="13.5" customHeight="1">
      <c r="A18" s="65" t="s">
        <v>48</v>
      </c>
      <c r="B18" s="63" t="s">
        <v>141</v>
      </c>
      <c r="C18" s="63" t="s">
        <v>142</v>
      </c>
      <c r="D18" s="64">
        <f>VLOOKUP($A18,'Authors Contribution'!$D$3:$E$42,2,0)</f>
        <v>2</v>
      </c>
      <c r="E18" s="64" t="s">
        <v>22</v>
      </c>
    </row>
    <row r="19" spans="1:5" ht="13.5" customHeight="1">
      <c r="A19" s="59" t="s">
        <v>24</v>
      </c>
      <c r="B19" s="63" t="s">
        <v>145</v>
      </c>
      <c r="C19" s="63" t="s">
        <v>146</v>
      </c>
      <c r="D19" s="64">
        <f>VLOOKUP($A19,'Authors Contribution'!$D$3:$E$42,2,0)</f>
        <v>8</v>
      </c>
      <c r="E19" s="64" t="s">
        <v>24</v>
      </c>
    </row>
    <row r="20" spans="1:5" ht="13.5" customHeight="1">
      <c r="A20" s="59" t="s">
        <v>50</v>
      </c>
      <c r="B20" s="63" t="s">
        <v>143</v>
      </c>
      <c r="C20" s="63" t="s">
        <v>144</v>
      </c>
      <c r="D20" s="64">
        <f>VLOOKUP($A20,'Authors Contribution'!$D$3:$E$42,2,0)</f>
        <v>3</v>
      </c>
      <c r="E20" s="64" t="s">
        <v>23</v>
      </c>
    </row>
    <row r="21" spans="1:5" ht="13.5" customHeight="1">
      <c r="A21" s="59" t="s">
        <v>55</v>
      </c>
      <c r="B21" s="67" t="s">
        <v>165</v>
      </c>
      <c r="C21" s="67" t="s">
        <v>166</v>
      </c>
      <c r="D21" s="68">
        <f>VLOOKUP($A21,'Authors Contribution'!$D$3:$E$42,2,0)</f>
        <v>1</v>
      </c>
      <c r="E21" s="64" t="s">
        <v>23</v>
      </c>
    </row>
    <row r="22" spans="1:5" ht="13.5" customHeight="1">
      <c r="A22" s="59" t="s">
        <v>51</v>
      </c>
      <c r="B22" s="63" t="s">
        <v>153</v>
      </c>
      <c r="C22" s="63" t="s">
        <v>154</v>
      </c>
      <c r="D22" s="64">
        <f>VLOOKUP($A22,'Authors Contribution'!$D$3:$E$42,2,0)</f>
        <v>1</v>
      </c>
      <c r="E22" s="64" t="s">
        <v>23</v>
      </c>
    </row>
    <row r="23" spans="1:5" ht="13.5" customHeight="1">
      <c r="A23" s="59" t="s">
        <v>54</v>
      </c>
      <c r="B23" s="67" t="s">
        <v>163</v>
      </c>
      <c r="C23" s="63" t="s">
        <v>164</v>
      </c>
      <c r="D23" s="64">
        <f>VLOOKUP($A23,'Authors Contribution'!$D$3:$E$42,2,0)</f>
        <v>2</v>
      </c>
      <c r="E23" s="64" t="s">
        <v>23</v>
      </c>
    </row>
    <row r="24" spans="1:5" ht="13.5" customHeight="1">
      <c r="A24" s="59" t="s">
        <v>52</v>
      </c>
      <c r="B24" s="63" t="s">
        <v>155</v>
      </c>
      <c r="C24" s="63" t="s">
        <v>156</v>
      </c>
      <c r="D24" s="64">
        <f>VLOOKUP($A24,'Authors Contribution'!$D$3:$E$42,2,0)</f>
        <v>2</v>
      </c>
      <c r="E24" s="64" t="s">
        <v>23</v>
      </c>
    </row>
    <row r="25" spans="1:5" ht="13.5" customHeight="1">
      <c r="A25" s="59" t="s">
        <v>53</v>
      </c>
      <c r="B25" s="63" t="s">
        <v>157</v>
      </c>
      <c r="C25" s="63" t="s">
        <v>158</v>
      </c>
      <c r="D25" s="64">
        <f>VLOOKUP($A25,'Authors Contribution'!$D$3:$E$42,2,0)</f>
        <v>3</v>
      </c>
      <c r="E25" s="64" t="s">
        <v>23</v>
      </c>
    </row>
    <row r="26" spans="1:5" ht="13.5" customHeight="1">
      <c r="A26" s="59" t="s">
        <v>56</v>
      </c>
      <c r="B26" s="63" t="s">
        <v>161</v>
      </c>
      <c r="C26" s="63" t="s">
        <v>162</v>
      </c>
      <c r="D26" s="64">
        <f>VLOOKUP($A26,'Authors Contribution'!$D$3:$E$42,2,0)</f>
        <v>3</v>
      </c>
      <c r="E26" s="64" t="s">
        <v>28</v>
      </c>
    </row>
    <row r="27" spans="1:5" ht="13.5" customHeight="1">
      <c r="A27" s="59" t="s">
        <v>57</v>
      </c>
      <c r="B27" s="67" t="s">
        <v>167</v>
      </c>
      <c r="C27" s="67" t="s">
        <v>168</v>
      </c>
      <c r="D27" s="68">
        <f>VLOOKUP($A27,'Authors Contribution'!$D$3:$E$42,2,0)</f>
        <v>2</v>
      </c>
      <c r="E27" s="68" t="s">
        <v>28</v>
      </c>
    </row>
    <row r="28" spans="1:5" ht="13.5" customHeight="1">
      <c r="A28" s="59" t="s">
        <v>62</v>
      </c>
      <c r="B28" s="63" t="s">
        <v>149</v>
      </c>
      <c r="C28" s="63" t="s">
        <v>150</v>
      </c>
      <c r="D28" s="64">
        <f>VLOOKUP($A28,'Authors Contribution'!$D$3:$E$42,2,0)</f>
        <v>6</v>
      </c>
      <c r="E28" s="64" t="s">
        <v>26</v>
      </c>
    </row>
    <row r="29" spans="1:5" ht="13.5" customHeight="1">
      <c r="A29" s="59" t="s">
        <v>63</v>
      </c>
      <c r="B29" s="63" t="s">
        <v>151</v>
      </c>
      <c r="C29" s="63" t="s">
        <v>152</v>
      </c>
      <c r="D29" s="64">
        <f>VLOOKUP($A29,'Authors Contribution'!$D$3:$E$42,2,0)</f>
        <v>4</v>
      </c>
      <c r="E29" s="64" t="s">
        <v>26</v>
      </c>
    </row>
    <row r="30" spans="1:5" ht="13.5" customHeight="1">
      <c r="A30" s="59" t="s">
        <v>58</v>
      </c>
      <c r="B30" s="63" t="s">
        <v>159</v>
      </c>
      <c r="C30" s="63" t="s">
        <v>160</v>
      </c>
      <c r="D30" s="64">
        <f>VLOOKUP($A30,'Authors Contribution'!$D$3:$E$42,2,0)</f>
        <v>4</v>
      </c>
      <c r="E30" s="64" t="s">
        <v>27</v>
      </c>
    </row>
    <row r="31" spans="1:5" ht="13.5" customHeight="1">
      <c r="A31" s="59" t="s">
        <v>59</v>
      </c>
      <c r="B31" s="63" t="s">
        <v>192</v>
      </c>
      <c r="C31" s="63" t="s">
        <v>182</v>
      </c>
      <c r="D31" s="64">
        <f>VLOOKUP($A31,'Authors Contribution'!$D$3:$E$42,2,0)</f>
        <v>1</v>
      </c>
      <c r="E31" s="64" t="s">
        <v>27</v>
      </c>
    </row>
    <row r="32" spans="1:5" ht="13.5" customHeight="1">
      <c r="A32" s="59" t="s">
        <v>60</v>
      </c>
      <c r="B32" s="63" t="s">
        <v>173</v>
      </c>
      <c r="C32" s="63" t="s">
        <v>174</v>
      </c>
      <c r="D32" s="64">
        <f>VLOOKUP($A32,'Authors Contribution'!$D$3:$E$42,2,0)</f>
        <v>3</v>
      </c>
      <c r="E32" s="64" t="s">
        <v>30</v>
      </c>
    </row>
    <row r="33" spans="1:5" ht="13.5" customHeight="1">
      <c r="A33" s="59" t="s">
        <v>61</v>
      </c>
      <c r="B33" s="63" t="s">
        <v>175</v>
      </c>
      <c r="C33" s="63" t="s">
        <v>176</v>
      </c>
      <c r="D33" s="64">
        <f>VLOOKUP($A33,'Authors Contribution'!$D$3:$E$42,2,0)</f>
        <v>6</v>
      </c>
      <c r="E33" s="64" t="s">
        <v>30</v>
      </c>
    </row>
    <row r="34" spans="1:5" ht="13.5" customHeight="1">
      <c r="A34" s="59" t="s">
        <v>64</v>
      </c>
      <c r="B34" s="63" t="s">
        <v>186</v>
      </c>
      <c r="C34" s="63" t="s">
        <v>183</v>
      </c>
      <c r="D34" s="64">
        <f>VLOOKUP($A34,'Authors Contribution'!$D$3:$E$42,2,0)</f>
        <v>1</v>
      </c>
      <c r="E34" s="64" t="s">
        <v>33</v>
      </c>
    </row>
    <row r="35" spans="1:5" ht="13.5" customHeight="1">
      <c r="A35" s="59" t="s">
        <v>65</v>
      </c>
      <c r="B35" s="63" t="s">
        <v>185</v>
      </c>
      <c r="C35" s="63" t="s">
        <v>184</v>
      </c>
      <c r="D35" s="64">
        <f>VLOOKUP($A35,'Authors Contribution'!$D$3:$E$42,2,0)</f>
        <v>1</v>
      </c>
      <c r="E35" s="64"/>
    </row>
    <row r="36" spans="1:5" ht="13.5" customHeight="1">
      <c r="A36" s="59" t="s">
        <v>67</v>
      </c>
      <c r="B36" s="63" t="s">
        <v>169</v>
      </c>
      <c r="C36" s="63" t="s">
        <v>170</v>
      </c>
      <c r="D36" s="64">
        <f>VLOOKUP($A36,'Authors Contribution'!$D$3:$E$42,2,0)</f>
        <v>1</v>
      </c>
      <c r="E36" s="64" t="s">
        <v>191</v>
      </c>
    </row>
    <row r="37" spans="1:5" ht="13.5" customHeight="1">
      <c r="A37" s="59" t="s">
        <v>68</v>
      </c>
      <c r="B37" s="63" t="s">
        <v>171</v>
      </c>
      <c r="C37" s="63" t="s">
        <v>172</v>
      </c>
      <c r="D37" s="64">
        <f>VLOOKUP($A37,'Authors Contribution'!$D$3:$E$42,2,0)</f>
        <v>3</v>
      </c>
      <c r="E37" s="64" t="s">
        <v>29</v>
      </c>
    </row>
    <row r="38" spans="1:5" ht="13.5" customHeight="1">
      <c r="A38" s="59" t="s">
        <v>69</v>
      </c>
      <c r="B38" s="66" t="s">
        <v>147</v>
      </c>
      <c r="C38" s="63" t="s">
        <v>148</v>
      </c>
      <c r="D38" s="64">
        <f>VLOOKUP($A38,'Authors Contribution'!$D$3:$E$42,2,0)</f>
        <v>2</v>
      </c>
      <c r="E38" s="64" t="s">
        <v>25</v>
      </c>
    </row>
    <row r="39" spans="1:5" ht="13.5" customHeight="1">
      <c r="A39" s="59" t="s">
        <v>66</v>
      </c>
      <c r="B39" s="63" t="s">
        <v>177</v>
      </c>
      <c r="C39" s="63" t="s">
        <v>178</v>
      </c>
      <c r="D39" s="64">
        <f>VLOOKUP($A39,'Authors Contribution'!$D$3:$E$42,2,0)</f>
        <v>1</v>
      </c>
      <c r="E39" s="64" t="s">
        <v>31</v>
      </c>
    </row>
    <row r="41" spans="2:5" ht="12.75">
      <c r="B41" s="175"/>
      <c r="C41" s="175"/>
      <c r="D41" s="175"/>
      <c r="E41" s="175"/>
    </row>
    <row r="52" ht="13.5" thickBot="1"/>
    <row r="53" ht="17.25" thickBot="1" thickTop="1">
      <c r="AA53" s="31" t="s">
        <v>35</v>
      </c>
    </row>
    <row r="54" ht="17.25" thickBot="1" thickTop="1">
      <c r="AA54" s="31" t="s">
        <v>36</v>
      </c>
    </row>
    <row r="55" ht="17.25" thickBot="1" thickTop="1">
      <c r="AA55" s="31" t="s">
        <v>37</v>
      </c>
    </row>
    <row r="56" ht="17.25" thickBot="1" thickTop="1">
      <c r="AA56" s="31" t="s">
        <v>38</v>
      </c>
    </row>
    <row r="57" ht="17.25" thickBot="1" thickTop="1">
      <c r="AA57" s="31" t="s">
        <v>39</v>
      </c>
    </row>
    <row r="58" ht="17.25" thickBot="1" thickTop="1">
      <c r="AA58" s="31" t="s">
        <v>40</v>
      </c>
    </row>
    <row r="59" ht="17.25" thickBot="1" thickTop="1">
      <c r="AA59" s="31" t="s">
        <v>41</v>
      </c>
    </row>
    <row r="60" ht="17.25" thickBot="1" thickTop="1">
      <c r="AA60" s="31" t="s">
        <v>42</v>
      </c>
    </row>
    <row r="61" ht="17.25" thickBot="1" thickTop="1">
      <c r="AA61" s="31" t="s">
        <v>44</v>
      </c>
    </row>
    <row r="62" ht="17.25" thickBot="1" thickTop="1">
      <c r="AA62" s="31" t="s">
        <v>43</v>
      </c>
    </row>
    <row r="63" ht="17.25" thickBot="1" thickTop="1">
      <c r="AA63" s="31" t="s">
        <v>45</v>
      </c>
    </row>
    <row r="64" ht="17.25" thickBot="1" thickTop="1">
      <c r="AA64" s="31" t="s">
        <v>46</v>
      </c>
    </row>
    <row r="65" ht="17.25" thickBot="1" thickTop="1">
      <c r="AA65" s="31" t="s">
        <v>47</v>
      </c>
    </row>
    <row r="66" ht="17.25" thickBot="1" thickTop="1">
      <c r="AA66" s="31" t="s">
        <v>48</v>
      </c>
    </row>
    <row r="67" ht="17.25" thickBot="1" thickTop="1">
      <c r="AA67" s="31" t="s">
        <v>49</v>
      </c>
    </row>
    <row r="68" ht="17.25" thickBot="1" thickTop="1">
      <c r="AA68" s="31" t="s">
        <v>24</v>
      </c>
    </row>
    <row r="69" ht="17.25" thickBot="1" thickTop="1">
      <c r="AA69" s="31" t="s">
        <v>50</v>
      </c>
    </row>
    <row r="70" ht="17.25" thickBot="1" thickTop="1">
      <c r="AA70" s="31" t="s">
        <v>51</v>
      </c>
    </row>
    <row r="71" ht="17.25" thickBot="1" thickTop="1">
      <c r="AA71" s="31" t="s">
        <v>52</v>
      </c>
    </row>
    <row r="72" ht="17.25" thickBot="1" thickTop="1">
      <c r="AA72" s="31" t="s">
        <v>53</v>
      </c>
    </row>
    <row r="73" ht="17.25" thickBot="1" thickTop="1">
      <c r="AA73" s="31" t="s">
        <v>54</v>
      </c>
    </row>
    <row r="74" ht="17.25" thickBot="1" thickTop="1">
      <c r="AA74" s="32" t="s">
        <v>55</v>
      </c>
    </row>
    <row r="75" ht="17.25" thickBot="1" thickTop="1">
      <c r="AA75" s="31" t="s">
        <v>56</v>
      </c>
    </row>
    <row r="76" ht="17.25" thickBot="1" thickTop="1">
      <c r="AA76" s="32" t="s">
        <v>57</v>
      </c>
    </row>
    <row r="77" ht="17.25" thickBot="1" thickTop="1">
      <c r="AA77" s="31" t="s">
        <v>58</v>
      </c>
    </row>
    <row r="78" ht="17.25" thickBot="1" thickTop="1">
      <c r="AA78" s="31" t="s">
        <v>59</v>
      </c>
    </row>
    <row r="79" ht="17.25" thickBot="1" thickTop="1">
      <c r="AA79" s="31" t="s">
        <v>60</v>
      </c>
    </row>
    <row r="80" ht="17.25" thickBot="1" thickTop="1">
      <c r="AA80" s="31" t="s">
        <v>61</v>
      </c>
    </row>
    <row r="81" ht="17.25" thickBot="1" thickTop="1">
      <c r="AA81" s="31" t="s">
        <v>62</v>
      </c>
    </row>
    <row r="82" ht="17.25" thickBot="1" thickTop="1">
      <c r="AA82" s="31" t="s">
        <v>63</v>
      </c>
    </row>
    <row r="83" ht="17.25" thickBot="1" thickTop="1">
      <c r="AA83" s="32" t="s">
        <v>64</v>
      </c>
    </row>
    <row r="84" ht="17.25" thickBot="1" thickTop="1">
      <c r="AA84" s="32" t="s">
        <v>65</v>
      </c>
    </row>
    <row r="85" ht="17.25" thickBot="1" thickTop="1">
      <c r="AA85" s="31" t="s">
        <v>66</v>
      </c>
    </row>
    <row r="86" ht="17.25" thickBot="1" thickTop="1">
      <c r="AA86" s="31" t="s">
        <v>67</v>
      </c>
    </row>
    <row r="87" ht="17.25" thickBot="1" thickTop="1">
      <c r="AA87" s="31" t="s">
        <v>68</v>
      </c>
    </row>
    <row r="88" ht="16.5" thickTop="1">
      <c r="AA88" s="31" t="s">
        <v>69</v>
      </c>
    </row>
  </sheetData>
  <sheetProtection/>
  <mergeCells count="1">
    <mergeCell ref="B41:E41"/>
  </mergeCells>
  <dataValidations count="1">
    <dataValidation type="list" allowBlank="1" showInputMessage="1" showErrorMessage="1" sqref="A4:A39">
      <formula1>$AA$53:$AA$91</formula1>
    </dataValidation>
  </dataValidations>
  <printOptions horizontalCentered="1"/>
  <pageMargins left="0.52" right="0.21" top="0.72" bottom="0.6" header="0.4" footer="0.38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25" zoomScaleNormal="125" zoomScalePageLayoutView="0" workbookViewId="0" topLeftCell="A1">
      <selection activeCell="O10" sqref="O10"/>
    </sheetView>
  </sheetViews>
  <sheetFormatPr defaultColWidth="9.140625" defaultRowHeight="12.75"/>
  <cols>
    <col min="1" max="1" width="22.8515625" style="0" customWidth="1"/>
    <col min="4" max="4" width="10.8515625" style="0" customWidth="1"/>
    <col min="7" max="7" width="22.8515625" style="0" customWidth="1"/>
    <col min="10" max="10" width="0" style="0" hidden="1" customWidth="1"/>
    <col min="11" max="11" width="10.421875" style="0" customWidth="1"/>
  </cols>
  <sheetData>
    <row r="1" spans="1:12" ht="27" customHeight="1" thickBot="1">
      <c r="A1" s="176" t="s">
        <v>18</v>
      </c>
      <c r="B1" s="178" t="s">
        <v>6</v>
      </c>
      <c r="C1" s="179"/>
      <c r="D1" s="17" t="s">
        <v>7</v>
      </c>
      <c r="E1" s="19"/>
      <c r="G1" s="180" t="s">
        <v>19</v>
      </c>
      <c r="H1" s="178" t="s">
        <v>6</v>
      </c>
      <c r="I1" s="179"/>
      <c r="J1" s="5"/>
      <c r="K1" s="17" t="s">
        <v>7</v>
      </c>
      <c r="L1" s="19"/>
    </row>
    <row r="2" spans="1:12" ht="24.75" thickBot="1">
      <c r="A2" s="177"/>
      <c r="B2" s="15" t="s">
        <v>10</v>
      </c>
      <c r="C2" s="16" t="s">
        <v>11</v>
      </c>
      <c r="D2" s="18" t="s">
        <v>8</v>
      </c>
      <c r="E2" s="20" t="s">
        <v>9</v>
      </c>
      <c r="G2" s="181"/>
      <c r="H2" s="15" t="s">
        <v>10</v>
      </c>
      <c r="I2" s="16" t="s">
        <v>11</v>
      </c>
      <c r="J2" s="6"/>
      <c r="K2" s="18" t="s">
        <v>8</v>
      </c>
      <c r="L2" s="20" t="s">
        <v>9</v>
      </c>
    </row>
    <row r="3" spans="1:12" ht="27.75" customHeight="1" thickBot="1">
      <c r="A3" s="7" t="s">
        <v>12</v>
      </c>
      <c r="B3" s="8">
        <v>7.92</v>
      </c>
      <c r="C3" s="8">
        <v>2.75</v>
      </c>
      <c r="D3" s="8">
        <v>2.25</v>
      </c>
      <c r="E3" s="8">
        <v>5</v>
      </c>
      <c r="G3" s="7" t="s">
        <v>12</v>
      </c>
      <c r="H3" s="11">
        <v>7.92</v>
      </c>
      <c r="I3" s="11">
        <v>3.38</v>
      </c>
      <c r="J3" s="11">
        <f>H3+I3</f>
        <v>11.3</v>
      </c>
      <c r="K3" s="11">
        <v>3</v>
      </c>
      <c r="L3" s="11">
        <f>I3+K3</f>
        <v>6.38</v>
      </c>
    </row>
    <row r="4" spans="1:12" ht="27.75" customHeight="1" thickBot="1">
      <c r="A4" s="7" t="s">
        <v>13</v>
      </c>
      <c r="B4" s="8">
        <v>12.6</v>
      </c>
      <c r="C4" s="8">
        <v>3.04</v>
      </c>
      <c r="D4" s="8">
        <v>2.11</v>
      </c>
      <c r="E4" s="8">
        <v>5.15</v>
      </c>
      <c r="G4" s="7" t="s">
        <v>13</v>
      </c>
      <c r="H4" s="11">
        <v>12.6</v>
      </c>
      <c r="I4" s="11">
        <v>4.2</v>
      </c>
      <c r="J4" s="11">
        <f>H4+I4</f>
        <v>16.8</v>
      </c>
      <c r="K4" s="11">
        <v>2.41</v>
      </c>
      <c r="L4" s="11">
        <f aca="true" t="shared" si="0" ref="L4:L9">I4+K4</f>
        <v>6.61</v>
      </c>
    </row>
    <row r="5" spans="1:12" ht="27.75" customHeight="1" thickBot="1">
      <c r="A5" s="7" t="s">
        <v>0</v>
      </c>
      <c r="B5" s="8">
        <v>15.3</v>
      </c>
      <c r="C5" s="8">
        <v>1.4</v>
      </c>
      <c r="D5" s="8">
        <v>6.65</v>
      </c>
      <c r="E5" s="8">
        <v>8.05</v>
      </c>
      <c r="G5" s="7" t="s">
        <v>0</v>
      </c>
      <c r="H5" s="11">
        <v>15.3</v>
      </c>
      <c r="I5" s="11">
        <v>1.95</v>
      </c>
      <c r="J5" s="11">
        <f>H5+I5</f>
        <v>17.25</v>
      </c>
      <c r="K5" s="11">
        <v>6.05</v>
      </c>
      <c r="L5" s="11">
        <f t="shared" si="0"/>
        <v>8</v>
      </c>
    </row>
    <row r="6" spans="1:12" ht="27.75" customHeight="1" thickBot="1">
      <c r="A6" s="7" t="s">
        <v>1</v>
      </c>
      <c r="B6" s="8">
        <v>0.3</v>
      </c>
      <c r="C6" s="8">
        <v>4.4</v>
      </c>
      <c r="D6" s="8">
        <v>2.3</v>
      </c>
      <c r="E6" s="8">
        <v>6.7</v>
      </c>
      <c r="G6" s="7" t="s">
        <v>1</v>
      </c>
      <c r="H6" s="11">
        <v>0.3</v>
      </c>
      <c r="I6" s="11">
        <v>3.9</v>
      </c>
      <c r="J6" s="11">
        <f>H6+I6</f>
        <v>4.2</v>
      </c>
      <c r="K6" s="11">
        <v>2.75</v>
      </c>
      <c r="L6" s="11">
        <f t="shared" si="0"/>
        <v>6.65</v>
      </c>
    </row>
    <row r="7" spans="1:12" ht="27.75" customHeight="1" thickBot="1">
      <c r="A7" s="7" t="s">
        <v>14</v>
      </c>
      <c r="B7" s="8">
        <v>1.9</v>
      </c>
      <c r="C7" s="8">
        <v>4.75</v>
      </c>
      <c r="D7" s="8">
        <v>4.8</v>
      </c>
      <c r="E7" s="8">
        <v>9.55</v>
      </c>
      <c r="G7" s="7" t="s">
        <v>14</v>
      </c>
      <c r="H7" s="11">
        <v>1.9</v>
      </c>
      <c r="I7" s="11">
        <v>6.05</v>
      </c>
      <c r="J7" s="11">
        <f>H7+I7</f>
        <v>7.949999999999999</v>
      </c>
      <c r="K7" s="11">
        <v>5.25</v>
      </c>
      <c r="L7" s="11">
        <f t="shared" si="0"/>
        <v>11.3</v>
      </c>
    </row>
    <row r="8" spans="1:12" ht="27.75" customHeight="1" thickBot="1">
      <c r="A8" s="7" t="s">
        <v>15</v>
      </c>
      <c r="B8" s="8"/>
      <c r="C8" s="8">
        <v>3</v>
      </c>
      <c r="D8" s="8">
        <v>2.5</v>
      </c>
      <c r="E8" s="8">
        <v>5.5</v>
      </c>
      <c r="G8" s="7" t="s">
        <v>15</v>
      </c>
      <c r="H8" s="11"/>
      <c r="I8" s="11">
        <v>0.47</v>
      </c>
      <c r="J8" s="11"/>
      <c r="K8" s="11">
        <v>0.54</v>
      </c>
      <c r="L8" s="11">
        <f t="shared" si="0"/>
        <v>1.01</v>
      </c>
    </row>
    <row r="9" spans="1:12" ht="13.5" thickBot="1">
      <c r="A9" s="9" t="s">
        <v>16</v>
      </c>
      <c r="B9" s="10">
        <v>38.02</v>
      </c>
      <c r="C9" s="10">
        <v>19.34</v>
      </c>
      <c r="D9" s="10">
        <v>20.61</v>
      </c>
      <c r="E9" s="10">
        <v>39.95</v>
      </c>
      <c r="G9" s="9" t="s">
        <v>16</v>
      </c>
      <c r="H9" s="12">
        <f>SUM(H3:H8)</f>
        <v>38.019999999999996</v>
      </c>
      <c r="I9" s="12">
        <f>SUM(I3:I8)</f>
        <v>19.95</v>
      </c>
      <c r="J9" s="11">
        <f>H9+I9</f>
        <v>57.97</v>
      </c>
      <c r="K9" s="12">
        <f>SUM(K3:K8)</f>
        <v>20</v>
      </c>
      <c r="L9" s="12">
        <f t="shared" si="0"/>
        <v>39.95</v>
      </c>
    </row>
    <row r="10" spans="8:9" ht="12.75">
      <c r="H10" s="13"/>
      <c r="I10" s="14"/>
    </row>
  </sheetData>
  <sheetProtection/>
  <mergeCells count="4">
    <mergeCell ref="A1:A2"/>
    <mergeCell ref="B1:C1"/>
    <mergeCell ref="G1:G2"/>
    <mergeCell ref="H1:I1"/>
  </mergeCells>
  <printOptions/>
  <pageMargins left="0.75" right="0.75" top="1" bottom="1" header="0.5" footer="0.5"/>
  <pageSetup fitToHeight="1" fitToWidth="1" horizontalDpi="1200" verticalDpi="1200" orientation="landscape" scale="93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adi</cp:lastModifiedBy>
  <cp:lastPrinted>2011-04-24T20:36:14Z</cp:lastPrinted>
  <dcterms:created xsi:type="dcterms:W3CDTF">2009-04-02T03:14:25Z</dcterms:created>
  <dcterms:modified xsi:type="dcterms:W3CDTF">2011-04-24T20:36:47Z</dcterms:modified>
  <cp:category/>
  <cp:version/>
  <cp:contentType/>
  <cp:contentStatus/>
</cp:coreProperties>
</file>